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70" windowHeight="12330" activeTab="0"/>
  </bookViews>
  <sheets>
    <sheet name="Wegleitung " sheetId="1" r:id="rId1"/>
    <sheet name="Deckungsdifferenzen_Netz" sheetId="2" r:id="rId2"/>
    <sheet name="DD_Energie" sheetId="3" r:id="rId3"/>
  </sheets>
  <definedNames>
    <definedName name="_xlnm.Print_Area" localSheetId="2">'DD_Energie'!$A$2:$M$58</definedName>
    <definedName name="_xlnm.Print_Area" localSheetId="1">'Deckungsdifferenzen_Netz'!$A$1:$M$67</definedName>
  </definedNames>
  <calcPr fullCalcOnLoad="1"/>
</workbook>
</file>

<file path=xl/sharedStrings.xml><?xml version="1.0" encoding="utf-8"?>
<sst xmlns="http://schemas.openxmlformats.org/spreadsheetml/2006/main" count="153" uniqueCount="93">
  <si>
    <t>Bemerkungen:</t>
  </si>
  <si>
    <t>Übersicht</t>
  </si>
  <si>
    <t>[CHF]</t>
  </si>
  <si>
    <t>inkl. Zinsen</t>
  </si>
  <si>
    <t>Zinsen</t>
  </si>
  <si>
    <t>Bemerkungen</t>
  </si>
  <si>
    <t>Gesamtsaldo</t>
  </si>
  <si>
    <t xml:space="preserve">kalkulatorische </t>
  </si>
  <si>
    <t>Deckungsdifferenz</t>
  </si>
  <si>
    <t>Spalte 1</t>
  </si>
  <si>
    <t>Deckungsdifferenz insgesamt</t>
  </si>
  <si>
    <t>Überdeckung (+) / Unterdeckung (-)</t>
  </si>
  <si>
    <t>=</t>
  </si>
  <si>
    <t>Kostenanpassung gemäss Verfügung vom</t>
  </si>
  <si>
    <t>[Datum]</t>
  </si>
  <si>
    <t>(Überdeckung + / Unterdeckung -)</t>
  </si>
  <si>
    <t>-</t>
  </si>
  <si>
    <t>+</t>
  </si>
  <si>
    <t>Umsatzerlöse aus Netznutzung (ohne KoRe Pos. 800)</t>
  </si>
  <si>
    <t>bis</t>
  </si>
  <si>
    <t>Berechnung für das Tarifjahr</t>
  </si>
  <si>
    <t>3. Sonstige Deckungsdifferenzen (Kosten -  / Erlöse +)</t>
  </si>
  <si>
    <t>Total Erträge</t>
  </si>
  <si>
    <t>Total Aufwände bzw. Kosten</t>
  </si>
  <si>
    <t>Umsatzerlöse aus Energielieferung</t>
  </si>
  <si>
    <t>Umsatzerlös aus Energielieferung</t>
  </si>
  <si>
    <t>Zeitraum: von</t>
  </si>
  <si>
    <t>Erlöse insgesamt in [CHF]</t>
  </si>
  <si>
    <t>Liefermenge in 
MWh</t>
  </si>
  <si>
    <t>Rp/kWh</t>
  </si>
  <si>
    <t>Gestehungskosten</t>
  </si>
  <si>
    <t>Gestehungskosten Energielieferung</t>
  </si>
  <si>
    <t>Kosten in CHF</t>
  </si>
  <si>
    <t>MWh-Anteil
Liefermenge</t>
  </si>
  <si>
    <t>Eigene Produktion</t>
  </si>
  <si>
    <t>Kauf (inklusive Ausgleichsenergie)</t>
  </si>
  <si>
    <t>- Eigene Netzverluste</t>
  </si>
  <si>
    <t>Verwaltungs- und Vertriebskosten  (ohne Deckungs-Diff.)</t>
  </si>
  <si>
    <t>Sonstige Kosten der Energielieferung</t>
  </si>
  <si>
    <t>Gewinn des Vetriebes</t>
  </si>
  <si>
    <t>Total Gestehungskosten Energielieferung</t>
  </si>
  <si>
    <t>2. Von der ElCom bzw. höheren Instanzen verfügte Anpassung</t>
  </si>
  <si>
    <t>(Tarifreduktionen + / Tariferhöhungen -)</t>
  </si>
  <si>
    <t>3. Sonstige Deckungsdifferenzen (Mehrkosten -  / Mehrerlöse +)</t>
  </si>
  <si>
    <t>= Überdeckung (+) / Unterdeckung (-)</t>
  </si>
  <si>
    <t>Übersicht Saldo</t>
  </si>
  <si>
    <t>Hier sind sämtliche Deckungsdifferenzen zu erfassen, die keiner der anderen Kategorien zugeordnet werden können. Differenzen, die in den Folgeperioden kostenmindernd zu berücksichtigen sind (Überdeckungen), erhalten ein positives Vorzeichen. Kostenerhöhend zu berücksichtigende Beträge (Unterdeckungen) erhalten ein negatives Vorzeichen. Beschreiben Sie bitte in der Spalte 'Bemerkungen', woraus diese Differenzen resultieren.</t>
  </si>
  <si>
    <t xml:space="preserve">2. Von der ElCom verfügte Anpassung </t>
  </si>
  <si>
    <t xml:space="preserve">Sind bei einer Kosten- oder Tarifprüfung der ElCom Deckungsdifferenzen festgestellt worden, sind diese unter Position 2 zu erfassen. Beträge, die in den Folgeperioden kostenmindernd angesetzt werden müssen (Überdeckungen) erhalten ein positives Vorzeichen; dürfen kostenerhöhende Beträge berücksichtigt werden (Unterdeckungen), sind diese mit negativem Vorzeichen einzutragen.    </t>
  </si>
  <si>
    <t>3. Sonstige Deckungsdifferenzen</t>
  </si>
  <si>
    <t>sonstige Erträge (KoRe Pos. 900)</t>
  </si>
  <si>
    <t>Tarifierte Gestehungskosten</t>
  </si>
  <si>
    <t>Total Beschaffung ohne Netzverluste</t>
  </si>
  <si>
    <t>Deckungsdifferenzen aus Vorjahren (Pos. 600.4)</t>
  </si>
  <si>
    <t>Anteil  
Kunden in Grund-versorgung [%]</t>
  </si>
  <si>
    <t>DN_2</t>
  </si>
  <si>
    <t>DE_2</t>
  </si>
  <si>
    <t>Total Aufwände bzw. Kosten eigenes Netz</t>
  </si>
  <si>
    <t>Total Aufwände bzw. Kosten höhere Netzebenen inkl. SDL Swissgrid</t>
  </si>
  <si>
    <t>Wegleitung zum Erhebungsbogen Deckungsdifferenzen</t>
  </si>
  <si>
    <t>Deckungsdifferenzen Netz</t>
  </si>
  <si>
    <t>Referenzzeitraum (letztes abgeschlossenes Geschäftsjahr):</t>
  </si>
  <si>
    <t xml:space="preserve">Saldovortrag aus Vorperiode </t>
  </si>
  <si>
    <t>kalkulatorische Zinsen</t>
  </si>
  <si>
    <t>Gesamtsaldo inkl. Zinsen</t>
  </si>
  <si>
    <t>Deckungsdifferenzen Energie</t>
  </si>
  <si>
    <t>Sowohl die der Tarifierung unterstellten Kosten als auch die Erlöse treffen in der Realität nie exakt ein. So gibt es bspw. für das Netz Differenzen zwischen dem Mengengerüst, auf dem die Tarifkalkulation beruht, und dem tatsächlichen Mengengerüst einer Kalkulationsperiode. Zudem beruhen die Tarife aufgrund des Basisjahrprinzips auf dem letzten zur Verfügung stehenden Abschluss und den kalkulatorischen Restwerten des Anlagevermögens aus dem Basisjahr. Deswegen ist nach Abschluss des Jahres eine Nachkalkulation notwendig, um allfällige Kostenüber- oder -unterdeckungen festzustellen.</t>
  </si>
  <si>
    <t>Zur Berechnung der Deckungsdifferenzen für die Energie werden Werte des Referenzzeitraums (Zeitraum, für den die Deckungsdifferenz berechnet wird) verwendet. Die dazu verwendeten Werte können der Finanzbuchhaltung entnommen werden sofern es sich nicht um kalkulatorische Kosten für Abschreibung und Verzinsung handelt.</t>
  </si>
  <si>
    <r>
      <t xml:space="preserve">Zur Berechnung der Deckungsdifferenzen für die Energie werden Werte des Referenzzeitraums (Zeitraum, für den die Deckungsdifferenz berechnet wird) verwendet. Die dazu verwendeten Werte können der Finanzbuchhaltung entnommen werden sofern es sich nicht um </t>
    </r>
    <r>
      <rPr>
        <sz val="11"/>
        <color indexed="8"/>
        <rFont val="Calibri"/>
        <family val="2"/>
      </rPr>
      <t>kalkulatorische Kosten für Abschreibung und Verzinsung handelt.</t>
    </r>
  </si>
  <si>
    <t>Deckungsdifferenzen aus den Vorjahren für Energie</t>
  </si>
  <si>
    <t>Deckungsdifferenzen aus den Vorjahren für das Netz</t>
  </si>
  <si>
    <t>davon Kunden in Grundversorgung [CHF]</t>
  </si>
  <si>
    <r>
      <t>davon Kunden in Grundversorgung
[</t>
    </r>
    <r>
      <rPr>
        <b/>
        <sz val="10"/>
        <rFont val="Arial Narrow"/>
        <family val="2"/>
      </rPr>
      <t>MWh]</t>
    </r>
  </si>
  <si>
    <t>davon Kunden in Grundversorgung [Rp/kWh]</t>
  </si>
  <si>
    <t>1. Deckungsdifferenzen Energie letztes abgeschlossenes Geschäftsjahr</t>
  </si>
  <si>
    <t>1. Deckungsdifferenzen Netz  letztes abgeschlossenes Geschäftsjahr</t>
  </si>
  <si>
    <t>1. Deckungsdifferenzen Energie  letztes abgeschlossenes Geschäftsjahr</t>
  </si>
  <si>
    <t>Zur Berechnung der Deckungsdifferenzen für das Netz werden sowohl für das eigene als auch das vorgelagerte Netz und die durch Swissgrid in Rechnung gestellten Systemdienstleistungen (SDL) Werte des Referenzzeitraums (Zeitraum, für den die Deckungsdifferenz berechnet wird) verwendet. Die dazu verwendeten Werte können der Finanzbuchhaltung entnommen werden, sofern es sich nicht um kalkulatorische Kosten für Abschreibung und Verzinsung handelt.</t>
  </si>
  <si>
    <t>Hier sind sämtliche Deckungsdifferenzen zu erfassen, die keiner der anderen Kategorien zugeordnet werden können. Beträge, die in den Folgeperioden kostenmindernd zu berücksichtigen sind (Überdeckungen), erhalten ein positives Vorzeichen. Kostenerhöhend zu berücksichtigende Beträge (Unterdeckungen) erhalten ein negatives Vorzeichen. Beschreiben Sie bitte in der Spalte 'Bemerkungen', woraus diese Differenzen resultieren.</t>
  </si>
  <si>
    <t>In der Position Kauf sind die Gesamtkosten für die Energiemengen anzugeben, die über die Strombörsen oder zu Marktpreisen von Energiehändlern beschafft werden sowie Kaufpreise aus langfristigen Bezugsverträgen. Nicht enthalten sind die eigenen Verwaltungskosten für den Energieeinkauf, die unter den Verwaltungs- und Vertriebskosten aufgeführt werden. In Abzuzg zu bringen sind zudem die Kosten für die Netzverluste, da diese zu den Netzkosten und nicht Energiekosten gehören.</t>
  </si>
  <si>
    <t>Die zu saldierenden Beträge für die Deckungsdifferenz Netz sind sachgerecht auf die einzelnen Netzebenen zu verteilen. Da bedeutet, dass die jeweiligen Deckungsdifferenzen auf der Netzebene berücksichtigt werden, auf der sie entstanden sind.</t>
  </si>
  <si>
    <t>Netzkosten (IST-Kosten: KoRe Positionen 200, 600 (ohne 600.3), 700 sowie Abzug der Position 750)</t>
  </si>
  <si>
    <t xml:space="preserve">Kosten für das Mess- und Informationswesen: KoRe Position 500 im Geschäftsjahr </t>
  </si>
  <si>
    <t>Kalkulatorische Kapitalkosten: KoRe Position 100 und 600.3</t>
  </si>
  <si>
    <t>angerechnet für</t>
  </si>
  <si>
    <t xml:space="preserve">Um die Berechnung für das eigene Netz durchführen zu können, werden die Umsatzerlöse aus Netznutzungsentgelten des Referenzzeitraums, bereinigt um Abgaben und Leistungen an das Gemeinwesen sowie Bundesabgaben für KEV und zum Schutz der Gewässer und Fische, sowie die sonstigen Erlöse des Geschäftsjahres ermittelt. Anschliessend werden die im Referenzzeitraum angefallenen Netzkosten in Abzug gebracht (ohne Kosten  für Abgaben und Leistungen an das Gemeinwesen, Bundesabgaben für KEV und zum Schutz der Gewässer und Fische sowie Deckungsdifferenzen aus den Vorjahren). </t>
  </si>
  <si>
    <t>verwendet für</t>
  </si>
  <si>
    <t>Umsatzerlöse aus Energielieferung (ohne Verlustenergie Netz)</t>
  </si>
  <si>
    <t xml:space="preserve">Übertrag in </t>
  </si>
  <si>
    <t>Folgeperiode</t>
  </si>
  <si>
    <t>Übertrag in 
Folgeperiode</t>
  </si>
  <si>
    <t>Die Übersicht fasst den Saldovortrag der Vorjahre (Spalte 1) und die Deckungsdifferenz des Geschäftsjahres (Spalte 2) zum Gesamtsaldo in Spalte 3 zusammen. In Spalte 6 tragen Sie den tarifwirksam verwendeten Betrag für die letzte Tarifberechnung ein. Anschliessend wird in Spalte 8 automatisch der für die neue Tarifkalkulation anrechenbare Betrag ermittelt. Dazu wird der in Spalte 7 berechnete Übertrag in Folgeperiode (SUMME Spalte 4, 5 und 6) durch drei geteilt. Sollte eine Verteilung des Saldos auf mehr oder weniger als drei Jahre angezeigt sein, können Sie den Betrag in Spalte 8 manuell entsprechend anpassen. Sofern Sie von dieser Möglichkeit Gebrauch machen, erläutern Sie Ihr Vorgehen bitte im Feld Bemerkungen.</t>
  </si>
  <si>
    <t>Die Übersicht fasst den Saldovortrag der Vorjahre (Spalte 1) und die Deckungsdifferenz des Geschäftsjahres (Spalte 2) zum Gesamtsaldo in Spalte 3 zusammen. In Spalte 6 tragen Sie den tarifwirksam verwendeten Betrag für die letzte Tarifberechnung ein. Anschliessend wird in Spalte 8 automatisch der für die neue Tarifkalkulation anrechenbare Betrag ermittelt. Dazu wird der in Spalte 7 berechnete Übertrag in Folgeperiode (SUMME Spalte 5 und 6) durch drei geteilt. Sollte eine Verteilung des Saldos auf mehr oder weniger als drei Jahre angezeigt sein, können Sie den Betrag in Spalte 8 manuell entsprechend anpassen. Sofern Sie von dieser Möglichkeit Gebrauch machen, erläutern Sie Ihr Vorgehen bitte im Feld Bemerkungen.</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</si>
</sst>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0.00_);_(* \(#,##0.00\);_(* &quot;-&quot;??_);_(@_)"/>
    <numFmt numFmtId="165" formatCode="_ * #,##0_ ;_ * \-#,##0_ ;_ * &quot;-&quot;??_ ;_ @_ "/>
  </numFmts>
  <fonts count="71">
    <font>
      <sz val="10"/>
      <color theme="1"/>
      <name val="Arial"/>
      <family val="2"/>
    </font>
    <font>
      <sz val="10"/>
      <color indexed="8"/>
      <name val="Arial"/>
      <family val="2"/>
    </font>
    <font>
      <sz val="11"/>
      <color indexed="8"/>
      <name val="Calibri"/>
      <family val="2"/>
    </font>
    <font>
      <sz val="10"/>
      <name val="Arial"/>
      <family val="2"/>
    </font>
    <font>
      <b/>
      <sz val="10"/>
      <name val="Arial"/>
      <family val="2"/>
    </font>
    <font>
      <b/>
      <sz val="12"/>
      <name val="Arial"/>
      <family val="2"/>
    </font>
    <font>
      <i/>
      <sz val="9"/>
      <color indexed="10"/>
      <name val="Calibri"/>
      <family val="2"/>
    </font>
    <font>
      <sz val="10"/>
      <color indexed="10"/>
      <name val="Arial"/>
      <family val="2"/>
    </font>
    <font>
      <sz val="8"/>
      <color indexed="10"/>
      <name val="Calibri"/>
      <family val="2"/>
    </font>
    <font>
      <sz val="12"/>
      <color indexed="8"/>
      <name val="Arial"/>
      <family val="2"/>
    </font>
    <font>
      <sz val="12"/>
      <name val="Arial"/>
      <family val="2"/>
    </font>
    <font>
      <i/>
      <sz val="8"/>
      <color indexed="10"/>
      <name val="Calibri"/>
      <family val="2"/>
    </font>
    <font>
      <sz val="10"/>
      <color indexed="22"/>
      <name val="Arial"/>
      <family val="2"/>
    </font>
    <font>
      <sz val="11"/>
      <name val="Arial"/>
      <family val="2"/>
    </font>
    <font>
      <b/>
      <u val="single"/>
      <sz val="16"/>
      <name val="Arial"/>
      <family val="2"/>
    </font>
    <font>
      <b/>
      <sz val="16"/>
      <name val="Arial"/>
      <family val="2"/>
    </font>
    <font>
      <b/>
      <sz val="11"/>
      <name val="Arial"/>
      <family val="2"/>
    </font>
    <font>
      <b/>
      <sz val="11"/>
      <color indexed="8"/>
      <name val="Calibri"/>
      <family val="2"/>
    </font>
    <font>
      <b/>
      <sz val="14"/>
      <name val="Arial"/>
      <family val="2"/>
    </font>
    <font>
      <b/>
      <sz val="10"/>
      <name val="Arial Narrow"/>
      <family val="2"/>
    </font>
    <font>
      <b/>
      <sz val="10"/>
      <color indexed="12"/>
      <name val="Arial Narrow"/>
      <family val="2"/>
    </font>
    <font>
      <sz val="10"/>
      <name val="Arial Narrow"/>
      <family val="2"/>
    </font>
    <font>
      <b/>
      <sz val="10"/>
      <color indexed="22"/>
      <name val="Arial Narrow"/>
      <family val="2"/>
    </font>
    <font>
      <sz val="10"/>
      <color indexed="22"/>
      <name val="Arial Narrow"/>
      <family val="2"/>
    </font>
    <font>
      <b/>
      <sz val="10"/>
      <color indexed="8"/>
      <name val="Arial Narrow"/>
      <family val="2"/>
    </font>
    <font>
      <sz val="10"/>
      <color indexed="10"/>
      <name val="Arial Narrow"/>
      <family val="2"/>
    </font>
    <font>
      <b/>
      <sz val="10"/>
      <color indexed="10"/>
      <name val="Arial Narrow"/>
      <family val="2"/>
    </font>
    <font>
      <sz val="10"/>
      <color indexed="8"/>
      <name val="Arial Narrow"/>
      <family val="2"/>
    </font>
    <font>
      <b/>
      <u val="single"/>
      <sz val="10"/>
      <name val="Arial Narrow"/>
      <family val="2"/>
    </font>
    <font>
      <b/>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11"/>
      <color indexed="10"/>
      <name val="Calibri"/>
      <family val="2"/>
    </font>
    <font>
      <b/>
      <sz val="14"/>
      <color indexed="8"/>
      <name val="Arial"/>
      <family val="2"/>
    </font>
    <font>
      <i/>
      <sz val="10"/>
      <color indexed="10"/>
      <name val="Arial Narrow"/>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FF0000"/>
      <name val="Calibri"/>
      <family val="2"/>
    </font>
    <font>
      <sz val="10"/>
      <color theme="1"/>
      <name val="Arial Narrow"/>
      <family val="2"/>
    </font>
    <font>
      <b/>
      <sz val="10"/>
      <color theme="1"/>
      <name val="Arial Narrow"/>
      <family val="2"/>
    </font>
    <font>
      <b/>
      <sz val="10"/>
      <color rgb="FFFF0000"/>
      <name val="Arial Narrow"/>
      <family val="2"/>
    </font>
    <font>
      <b/>
      <sz val="14"/>
      <color theme="1"/>
      <name val="Arial"/>
      <family val="2"/>
    </font>
    <font>
      <sz val="10"/>
      <color rgb="FFFF0000"/>
      <name val="Arial Narrow"/>
      <family val="2"/>
    </font>
    <font>
      <i/>
      <sz val="10"/>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99"/>
        <bgColor indexed="64"/>
      </patternFill>
    </fill>
    <fill>
      <patternFill patternType="solid">
        <fgColor rgb="FF99CCFF"/>
        <bgColor indexed="64"/>
      </patternFill>
    </fill>
  </fills>
  <borders count="1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right/>
      <top style="medium"/>
      <bottom style="medium"/>
    </border>
    <border>
      <left style="medium"/>
      <right/>
      <top style="medium"/>
      <bottom style="medium"/>
    </border>
    <border>
      <left style="thin"/>
      <right style="thin"/>
      <top/>
      <bottom style="medium"/>
    </border>
    <border>
      <left style="thin"/>
      <right style="thin"/>
      <top/>
      <bottom/>
    </border>
    <border>
      <left style="thin"/>
      <right style="thin"/>
      <top style="medium"/>
      <bottom/>
    </border>
    <border>
      <left style="medium"/>
      <right style="medium"/>
      <top style="medium"/>
      <bottom style="medium"/>
    </border>
    <border>
      <left/>
      <right style="thin">
        <color indexed="23"/>
      </right>
      <top style="thin">
        <color indexed="23"/>
      </top>
      <bottom style="medium"/>
    </border>
    <border>
      <left style="medium"/>
      <right/>
      <top style="thin">
        <color indexed="23"/>
      </top>
      <bottom style="medium"/>
    </border>
    <border>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medium"/>
      <right/>
      <top style="thin">
        <color indexed="23"/>
      </top>
      <bottom style="thin">
        <color indexed="23"/>
      </bottom>
    </border>
    <border>
      <left style="medium"/>
      <right/>
      <top style="medium"/>
      <bottom style="thin">
        <color indexed="23"/>
      </bottom>
    </border>
    <border>
      <left style="thin">
        <color indexed="23"/>
      </left>
      <right style="thin">
        <color indexed="23"/>
      </right>
      <top style="medium"/>
      <bottom style="medium"/>
    </border>
    <border>
      <left style="thin">
        <color indexed="23"/>
      </left>
      <right style="thin">
        <color indexed="23"/>
      </right>
      <top/>
      <bottom style="thin">
        <color indexed="23"/>
      </bottom>
    </border>
    <border>
      <left style="medium"/>
      <right style="thin">
        <color indexed="23"/>
      </right>
      <top style="medium"/>
      <bottom style="medium"/>
    </border>
    <border>
      <left style="medium"/>
      <right/>
      <top/>
      <bottom style="medium"/>
    </border>
    <border>
      <left style="thin">
        <color indexed="23"/>
      </left>
      <right style="thin">
        <color indexed="23"/>
      </right>
      <top style="medium"/>
      <bottom/>
    </border>
    <border>
      <left style="medium"/>
      <right/>
      <top style="medium"/>
      <bottom style="thin">
        <color indexed="9"/>
      </bottom>
    </border>
    <border>
      <left style="thin">
        <color indexed="23"/>
      </left>
      <right style="thin">
        <color indexed="23"/>
      </right>
      <top style="thin">
        <color indexed="23"/>
      </top>
      <bottom/>
    </border>
    <border>
      <left/>
      <right/>
      <top style="thin"/>
      <bottom style="thin"/>
    </border>
    <border>
      <left style="thin">
        <color indexed="23"/>
      </left>
      <right style="thin">
        <color indexed="23"/>
      </right>
      <top/>
      <bottom/>
    </border>
    <border>
      <left style="medium"/>
      <right/>
      <top/>
      <bottom/>
    </border>
    <border>
      <left/>
      <right/>
      <top style="thin">
        <color indexed="23"/>
      </top>
      <bottom/>
    </border>
    <border>
      <left/>
      <right style="medium"/>
      <top style="thin">
        <color indexed="23"/>
      </top>
      <bottom/>
    </border>
    <border>
      <left/>
      <right/>
      <top/>
      <bottom style="medium"/>
    </border>
    <border>
      <left style="thin">
        <color indexed="23"/>
      </left>
      <right style="thin">
        <color indexed="23"/>
      </right>
      <top/>
      <bottom style="medium"/>
    </border>
    <border>
      <left style="medium"/>
      <right style="thin"/>
      <top style="medium"/>
      <bottom style="thin"/>
    </border>
    <border>
      <left style="thin"/>
      <right/>
      <top style="medium"/>
      <bottom style="thin"/>
    </border>
    <border>
      <left style="medium"/>
      <right style="thin"/>
      <top style="thin"/>
      <bottom style="thin"/>
    </border>
    <border>
      <left style="thin">
        <color indexed="23"/>
      </left>
      <right style="thin">
        <color indexed="9"/>
      </right>
      <top style="thin">
        <color indexed="23"/>
      </top>
      <bottom style="thin">
        <color indexed="9"/>
      </bottom>
    </border>
    <border>
      <left style="thin"/>
      <right/>
      <top style="thin"/>
      <bottom style="thin"/>
    </border>
    <border>
      <left style="thin"/>
      <right style="thin"/>
      <top style="thin"/>
      <bottom style="thin"/>
    </border>
    <border>
      <left style="medium"/>
      <right style="thin"/>
      <top style="thin"/>
      <bottom/>
    </border>
    <border>
      <left style="thin">
        <color indexed="23"/>
      </left>
      <right style="thin">
        <color indexed="9"/>
      </right>
      <top style="thin">
        <color indexed="23"/>
      </top>
      <bottom/>
    </border>
    <border>
      <left style="thin"/>
      <right/>
      <top style="thin"/>
      <bottom/>
    </border>
    <border>
      <left style="thin"/>
      <right style="thin"/>
      <top style="thin"/>
      <bottom/>
    </border>
    <border>
      <left style="thin">
        <color indexed="23"/>
      </left>
      <right style="thin">
        <color indexed="9"/>
      </right>
      <top style="thin"/>
      <bottom style="thin"/>
    </border>
    <border>
      <left style="medium"/>
      <right/>
      <top style="thin"/>
      <bottom style="thin"/>
    </border>
    <border>
      <left style="medium"/>
      <right style="thin"/>
      <top/>
      <bottom style="thin"/>
    </border>
    <border>
      <left style="thin">
        <color indexed="23"/>
      </left>
      <right style="thin">
        <color indexed="9"/>
      </right>
      <top/>
      <bottom style="thin">
        <color indexed="9"/>
      </bottom>
    </border>
    <border>
      <left style="thin"/>
      <right/>
      <top/>
      <bottom style="thin"/>
    </border>
    <border>
      <left style="thin"/>
      <right style="thin"/>
      <top/>
      <bottom style="thin"/>
    </border>
    <border>
      <left style="thin"/>
      <right style="thin"/>
      <top style="thin"/>
      <bottom style="medium"/>
    </border>
    <border>
      <left style="thin"/>
      <right/>
      <top/>
      <bottom style="medium"/>
    </border>
    <border>
      <left style="thin"/>
      <right/>
      <top style="thin"/>
      <bottom style="medium"/>
    </border>
    <border>
      <left style="medium"/>
      <right style="thin"/>
      <top style="thin"/>
      <bottom style="medium"/>
    </border>
    <border>
      <left/>
      <right style="thin">
        <color indexed="23"/>
      </right>
      <top style="medium"/>
      <bottom style="thin">
        <color indexed="23"/>
      </bottom>
    </border>
    <border>
      <left style="medium"/>
      <right/>
      <top style="medium"/>
      <bottom/>
    </border>
    <border>
      <left/>
      <right style="medium"/>
      <top style="medium"/>
      <bottom/>
    </border>
    <border>
      <left/>
      <right style="medium"/>
      <top/>
      <bottom style="medium"/>
    </border>
    <border>
      <left style="thin">
        <color indexed="23"/>
      </left>
      <right style="thin">
        <color indexed="23"/>
      </right>
      <top style="thin">
        <color indexed="23"/>
      </top>
      <bottom style="medium"/>
    </border>
    <border>
      <left style="thin"/>
      <right style="thin"/>
      <top style="medium"/>
      <bottom style="thin"/>
    </border>
    <border>
      <left style="thin">
        <color indexed="23"/>
      </left>
      <right style="thin">
        <color indexed="23"/>
      </right>
      <top style="thin"/>
      <bottom style="thin"/>
    </border>
    <border>
      <left style="thin">
        <color indexed="23"/>
      </left>
      <right style="thin">
        <color indexed="9"/>
      </right>
      <top style="thin">
        <color indexed="23"/>
      </top>
      <bottom style="medium"/>
    </border>
    <border>
      <left style="thin">
        <color indexed="23"/>
      </left>
      <right style="thin">
        <color indexed="9"/>
      </right>
      <top style="medium"/>
      <bottom style="thin"/>
    </border>
    <border>
      <left/>
      <right style="thin">
        <color indexed="23"/>
      </right>
      <top style="medium"/>
      <bottom style="thin">
        <color rgb="FF808080"/>
      </bottom>
    </border>
    <border>
      <left/>
      <right style="thin">
        <color indexed="23"/>
      </right>
      <top style="thin">
        <color rgb="FF808080"/>
      </top>
      <bottom style="thin">
        <color rgb="FF808080"/>
      </bottom>
    </border>
    <border>
      <left/>
      <right style="thin">
        <color indexed="23"/>
      </right>
      <top style="thin">
        <color rgb="FF808080"/>
      </top>
      <bottom style="thin"/>
    </border>
    <border>
      <left/>
      <right style="thin">
        <color indexed="23"/>
      </right>
      <top style="thin">
        <color rgb="FF808080"/>
      </top>
      <bottom/>
    </border>
    <border>
      <left/>
      <right style="thin">
        <color indexed="23"/>
      </right>
      <top/>
      <bottom style="thin">
        <color rgb="FF808080"/>
      </bottom>
    </border>
    <border>
      <left/>
      <right style="thin">
        <color indexed="23"/>
      </right>
      <top style="thin"/>
      <bottom style="thin"/>
    </border>
    <border>
      <left style="thin"/>
      <right style="medium"/>
      <top style="medium"/>
      <bottom style="thin"/>
    </border>
    <border>
      <left style="thin"/>
      <right style="medium"/>
      <top/>
      <bottom style="thin"/>
    </border>
    <border>
      <left style="thin"/>
      <right style="medium"/>
      <top style="thin"/>
      <bottom style="medium"/>
    </border>
    <border>
      <left style="thin"/>
      <right style="medium"/>
      <top style="thin"/>
      <bottom style="thin"/>
    </border>
    <border>
      <left style="thin"/>
      <right style="medium"/>
      <top style="thin"/>
      <bottom/>
    </border>
    <border>
      <left style="thin"/>
      <right style="medium"/>
      <top/>
      <bottom style="medium"/>
    </border>
    <border>
      <left style="medium"/>
      <right style="thin"/>
      <top style="medium"/>
      <bottom style="medium"/>
    </border>
    <border>
      <left style="thin">
        <color indexed="23"/>
      </left>
      <right style="thin">
        <color indexed="23"/>
      </right>
      <top style="medium"/>
      <bottom style="thin">
        <color indexed="23"/>
      </bottom>
    </border>
    <border>
      <left style="thin">
        <color indexed="23"/>
      </left>
      <right style="medium"/>
      <top style="medium"/>
      <bottom style="medium"/>
    </border>
    <border>
      <left/>
      <right style="medium"/>
      <top/>
      <bottom/>
    </border>
    <border>
      <left style="thin">
        <color indexed="23"/>
      </left>
      <right/>
      <top style="thin">
        <color indexed="23"/>
      </top>
      <bottom style="medium"/>
    </border>
    <border>
      <left/>
      <right/>
      <top style="thin">
        <color indexed="23"/>
      </top>
      <bottom style="medium"/>
    </border>
    <border>
      <left/>
      <right style="medium"/>
      <top style="thin">
        <color indexed="23"/>
      </top>
      <bottom style="medium"/>
    </border>
    <border>
      <left style="thin">
        <color indexed="23"/>
      </left>
      <right style="medium"/>
      <top style="thin">
        <color indexed="23"/>
      </top>
      <bottom style="thin">
        <color indexed="23"/>
      </bottom>
    </border>
    <border>
      <left/>
      <right style="thin"/>
      <top style="thin"/>
      <bottom style="thin"/>
    </border>
    <border>
      <left/>
      <right style="thin"/>
      <top style="medium"/>
      <bottom/>
    </border>
    <border>
      <left/>
      <right style="thin"/>
      <top/>
      <bottom/>
    </border>
    <border>
      <left/>
      <right style="thin"/>
      <top/>
      <bottom style="medium"/>
    </border>
    <border>
      <left style="thin">
        <color indexed="23"/>
      </left>
      <right style="medium"/>
      <top style="medium"/>
      <bottom style="thin">
        <color indexed="23"/>
      </bottom>
    </border>
    <border>
      <left/>
      <right/>
      <top style="medium"/>
      <bottom style="thin">
        <color indexed="23"/>
      </bottom>
    </border>
    <border>
      <left/>
      <right style="medium"/>
      <top style="medium"/>
      <bottom style="medium"/>
    </border>
    <border>
      <left/>
      <right/>
      <top style="thin">
        <color indexed="23"/>
      </top>
      <bottom style="thin">
        <color indexed="23"/>
      </bottom>
    </border>
    <border>
      <left/>
      <right style="thin">
        <color indexed="23"/>
      </right>
      <top style="medium"/>
      <bottom style="medium"/>
    </border>
    <border>
      <left style="thin">
        <color indexed="23"/>
      </left>
      <right style="medium"/>
      <top style="thin">
        <color indexed="23"/>
      </top>
      <bottom style="medium"/>
    </border>
    <border>
      <left/>
      <right/>
      <top style="thin">
        <color indexed="23"/>
      </top>
      <bottom style="thin"/>
    </border>
    <border>
      <left/>
      <right/>
      <top/>
      <bottom style="thin">
        <color theme="0" tint="-0.4999699890613556"/>
      </bottom>
    </border>
    <border>
      <left/>
      <right/>
      <top style="thin"/>
      <bottom style="thin">
        <color indexed="23"/>
      </bottom>
    </border>
    <border>
      <left/>
      <right/>
      <top style="thin">
        <color theme="0" tint="-0.4999699890613556"/>
      </top>
      <bottom style="thin">
        <color theme="0" tint="-0.4999699890613556"/>
      </bottom>
    </border>
    <border>
      <left/>
      <right/>
      <top style="thin">
        <color theme="0" tint="-0.4999699890613556"/>
      </top>
      <bottom/>
    </border>
    <border>
      <left style="medium"/>
      <right style="thin"/>
      <top style="medium"/>
      <bottom/>
    </border>
    <border>
      <left style="thin">
        <color indexed="23"/>
      </left>
      <right/>
      <top style="medium"/>
      <bottom style="medium"/>
    </border>
    <border>
      <left style="thin">
        <color indexed="23"/>
      </left>
      <right/>
      <top style="medium"/>
      <bottom style="thin">
        <color indexed="23"/>
      </bottom>
    </border>
    <border>
      <left/>
      <right style="medium"/>
      <top style="medium"/>
      <bottom style="thin">
        <color indexed="23"/>
      </bottom>
    </border>
    <border>
      <left style="thin">
        <color indexed="23"/>
      </left>
      <right/>
      <top style="thin">
        <color indexed="23"/>
      </top>
      <bottom style="thin">
        <color indexed="23"/>
      </bottom>
    </border>
    <border>
      <left/>
      <right style="medium"/>
      <top style="thin">
        <color indexed="23"/>
      </top>
      <bottom style="thin">
        <color indexed="23"/>
      </bottom>
    </border>
    <border>
      <left style="medium"/>
      <right>
        <color indexed="63"/>
      </right>
      <top style="medium"/>
      <bottom style="thin"/>
    </border>
    <border>
      <left/>
      <right style="medium"/>
      <top style="medium"/>
      <bottom style="thin"/>
    </border>
    <border>
      <left/>
      <right style="medium"/>
      <top style="thin"/>
      <bottom style="thin"/>
    </border>
    <border>
      <left style="medium"/>
      <right>
        <color indexed="63"/>
      </right>
      <top style="thin"/>
      <bottom style="medium"/>
    </border>
    <border>
      <left>
        <color indexed="63"/>
      </left>
      <right style="medium"/>
      <top style="thin"/>
      <bottom style="medium"/>
    </border>
    <border>
      <left style="thin">
        <color indexed="23"/>
      </left>
      <right/>
      <top style="thin">
        <color indexed="23"/>
      </top>
      <bottom/>
    </border>
    <border>
      <left/>
      <right style="thin">
        <color indexed="23"/>
      </right>
      <top style="thin">
        <color indexed="23"/>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right style="thin">
        <color indexed="23"/>
      </right>
      <top/>
      <bottom/>
    </border>
    <border>
      <left style="medium"/>
      <right>
        <color indexed="63"/>
      </right>
      <top style="thin"/>
      <bottom style="thin">
        <color indexed="23"/>
      </bottom>
    </border>
    <border>
      <left>
        <color indexed="63"/>
      </left>
      <right style="medium"/>
      <top style="thin"/>
      <bottom style="thin">
        <color indexed="23"/>
      </bottom>
    </border>
    <border>
      <left style="medium"/>
      <right>
        <color indexed="63"/>
      </right>
      <top style="thin">
        <color indexed="23"/>
      </top>
      <bottom style="thin"/>
    </border>
    <border>
      <left>
        <color indexed="63"/>
      </left>
      <right style="medium"/>
      <top style="thin">
        <color indexed="2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55" fillId="31" borderId="0" applyNumberFormat="0" applyBorder="0" applyAlignment="0" applyProtection="0"/>
    <xf numFmtId="0" fontId="56" fillId="0" borderId="0">
      <alignment/>
      <protection/>
    </xf>
    <xf numFmtId="0" fontId="2" fillId="0" borderId="0">
      <alignment/>
      <protection/>
    </xf>
    <xf numFmtId="0" fontId="3"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46">
    <xf numFmtId="0" fontId="0" fillId="0" borderId="0" xfId="0" applyAlignment="1">
      <alignment/>
    </xf>
    <xf numFmtId="0" fontId="56" fillId="0" borderId="0" xfId="55" applyProtection="1">
      <alignment/>
      <protection/>
    </xf>
    <xf numFmtId="0" fontId="56" fillId="0" borderId="0" xfId="55" applyFill="1" applyProtection="1">
      <alignment/>
      <protection/>
    </xf>
    <xf numFmtId="0" fontId="1" fillId="0" borderId="0" xfId="55" applyFont="1" applyFill="1" applyProtection="1">
      <alignment/>
      <protection/>
    </xf>
    <xf numFmtId="0" fontId="56" fillId="0" borderId="0" xfId="55" applyFill="1" applyBorder="1" applyProtection="1">
      <alignment/>
      <protection/>
    </xf>
    <xf numFmtId="0" fontId="1" fillId="0" borderId="0" xfId="55" applyFont="1" applyFill="1" applyBorder="1" applyProtection="1">
      <alignment/>
      <protection/>
    </xf>
    <xf numFmtId="0" fontId="56" fillId="33" borderId="0" xfId="55" applyFill="1" applyProtection="1">
      <alignment/>
      <protection/>
    </xf>
    <xf numFmtId="0" fontId="1" fillId="33" borderId="0" xfId="55" applyFont="1" applyFill="1" applyProtection="1">
      <alignment/>
      <protection/>
    </xf>
    <xf numFmtId="0" fontId="3" fillId="33" borderId="0" xfId="55" applyFont="1" applyFill="1" applyAlignment="1" applyProtection="1">
      <alignment horizontal="center" wrapText="1"/>
      <protection/>
    </xf>
    <xf numFmtId="0" fontId="4" fillId="33" borderId="0" xfId="55" applyFont="1" applyFill="1" applyAlignment="1" applyProtection="1">
      <alignment horizontal="center" wrapText="1"/>
      <protection/>
    </xf>
    <xf numFmtId="0" fontId="5" fillId="33" borderId="0" xfId="55" applyFont="1" applyFill="1" applyProtection="1">
      <alignment/>
      <protection/>
    </xf>
    <xf numFmtId="0" fontId="6" fillId="33" borderId="0" xfId="55" applyFont="1" applyFill="1" applyProtection="1">
      <alignment/>
      <protection/>
    </xf>
    <xf numFmtId="0" fontId="7" fillId="33" borderId="0" xfId="55" applyFont="1" applyFill="1" applyAlignment="1" applyProtection="1">
      <alignment horizontal="left"/>
      <protection/>
    </xf>
    <xf numFmtId="0" fontId="7" fillId="0" borderId="0" xfId="55" applyFont="1" applyFill="1" applyAlignment="1" applyProtection="1">
      <alignment horizontal="left"/>
      <protection/>
    </xf>
    <xf numFmtId="0" fontId="4" fillId="33" borderId="0" xfId="55" applyFont="1" applyFill="1" applyProtection="1">
      <alignment/>
      <protection/>
    </xf>
    <xf numFmtId="0" fontId="56" fillId="0" borderId="0" xfId="55" applyFill="1" applyAlignment="1" applyProtection="1">
      <alignment vertical="top"/>
      <protection/>
    </xf>
    <xf numFmtId="0" fontId="56" fillId="33" borderId="0" xfId="55" applyFill="1" applyAlignment="1" applyProtection="1">
      <alignment vertical="top"/>
      <protection/>
    </xf>
    <xf numFmtId="3" fontId="3" fillId="34" borderId="10" xfId="55" applyNumberFormat="1" applyFont="1" applyFill="1" applyBorder="1" applyAlignment="1" applyProtection="1">
      <alignment vertical="top"/>
      <protection/>
    </xf>
    <xf numFmtId="3" fontId="3" fillId="35" borderId="10" xfId="55" applyNumberFormat="1" applyFont="1" applyFill="1" applyBorder="1" applyAlignment="1" applyProtection="1">
      <alignment vertical="top"/>
      <protection locked="0"/>
    </xf>
    <xf numFmtId="165" fontId="3" fillId="34" borderId="11" xfId="43" applyNumberFormat="1" applyFont="1" applyFill="1" applyBorder="1" applyAlignment="1" applyProtection="1">
      <alignment vertical="top"/>
      <protection/>
    </xf>
    <xf numFmtId="165" fontId="3" fillId="34" borderId="12" xfId="43" applyNumberFormat="1" applyFont="1" applyFill="1" applyBorder="1" applyAlignment="1" applyProtection="1">
      <alignment horizontal="left" vertical="top"/>
      <protection/>
    </xf>
    <xf numFmtId="0" fontId="8" fillId="33" borderId="0" xfId="55" applyFont="1" applyFill="1" applyAlignment="1" applyProtection="1">
      <alignment vertical="top"/>
      <protection/>
    </xf>
    <xf numFmtId="0" fontId="3" fillId="34" borderId="13" xfId="55" applyFont="1" applyFill="1" applyBorder="1" applyAlignment="1" applyProtection="1">
      <alignment horizontal="center" wrapText="1"/>
      <protection/>
    </xf>
    <xf numFmtId="0" fontId="3" fillId="34" borderId="14" xfId="55" applyFont="1" applyFill="1" applyBorder="1" applyAlignment="1" applyProtection="1">
      <alignment horizontal="center" wrapText="1"/>
      <protection/>
    </xf>
    <xf numFmtId="0" fontId="3" fillId="34" borderId="15" xfId="55" applyFont="1" applyFill="1" applyBorder="1" applyAlignment="1" applyProtection="1">
      <alignment horizontal="center" wrapText="1"/>
      <protection/>
    </xf>
    <xf numFmtId="0" fontId="1" fillId="33" borderId="0" xfId="55" applyFont="1" applyFill="1" applyAlignment="1" applyProtection="1">
      <alignment horizontal="center"/>
      <protection/>
    </xf>
    <xf numFmtId="10" fontId="3" fillId="35" borderId="16" xfId="55" applyNumberFormat="1" applyFont="1" applyFill="1" applyBorder="1" applyAlignment="1" applyProtection="1">
      <alignment/>
      <protection locked="0"/>
    </xf>
    <xf numFmtId="165" fontId="4" fillId="34" borderId="12" xfId="43" applyNumberFormat="1" applyFont="1" applyFill="1" applyBorder="1" applyAlignment="1" applyProtection="1">
      <alignment horizontal="left" vertical="center"/>
      <protection/>
    </xf>
    <xf numFmtId="0" fontId="9" fillId="0" borderId="0" xfId="55" applyFont="1" applyFill="1" applyProtection="1">
      <alignment/>
      <protection/>
    </xf>
    <xf numFmtId="0" fontId="9" fillId="33" borderId="0" xfId="55" applyFont="1" applyFill="1" applyProtection="1">
      <alignment/>
      <protection/>
    </xf>
    <xf numFmtId="0" fontId="10" fillId="33" borderId="0" xfId="55" applyFont="1" applyFill="1" applyAlignment="1" applyProtection="1">
      <alignment horizontal="center" wrapText="1"/>
      <protection/>
    </xf>
    <xf numFmtId="165" fontId="5" fillId="34" borderId="12" xfId="43" applyNumberFormat="1" applyFont="1" applyFill="1" applyBorder="1" applyAlignment="1" applyProtection="1">
      <alignment horizontal="left" vertical="center"/>
      <protection/>
    </xf>
    <xf numFmtId="3" fontId="4" fillId="34" borderId="17" xfId="55" applyNumberFormat="1" applyFont="1" applyFill="1" applyBorder="1" applyAlignment="1" applyProtection="1">
      <alignment vertical="center"/>
      <protection/>
    </xf>
    <xf numFmtId="0" fontId="3" fillId="34" borderId="17" xfId="55" applyFont="1" applyFill="1" applyBorder="1" applyAlignment="1" applyProtection="1">
      <alignment horizontal="center" wrapText="1"/>
      <protection/>
    </xf>
    <xf numFmtId="165" fontId="3" fillId="34" borderId="18" xfId="43" applyNumberFormat="1" applyFont="1" applyFill="1" applyBorder="1" applyAlignment="1" applyProtection="1" quotePrefix="1">
      <alignment horizontal="left" vertical="center"/>
      <protection/>
    </xf>
    <xf numFmtId="0" fontId="11" fillId="33" borderId="0" xfId="55" applyFont="1" applyFill="1" applyAlignment="1" applyProtection="1">
      <alignment horizontal="left"/>
      <protection/>
    </xf>
    <xf numFmtId="3" fontId="3" fillId="35" borderId="19" xfId="55" applyNumberFormat="1" applyFont="1" applyFill="1" applyBorder="1" applyAlignment="1" applyProtection="1">
      <alignment/>
      <protection/>
    </xf>
    <xf numFmtId="0" fontId="3" fillId="33" borderId="20" xfId="55" applyFont="1" applyFill="1" applyBorder="1" applyAlignment="1" applyProtection="1">
      <alignment horizontal="center" wrapText="1"/>
      <protection/>
    </xf>
    <xf numFmtId="165" fontId="3" fillId="34" borderId="21" xfId="43" applyNumberFormat="1" applyFont="1" applyFill="1" applyBorder="1" applyAlignment="1" applyProtection="1" quotePrefix="1">
      <alignment horizontal="left" vertical="center"/>
      <protection/>
    </xf>
    <xf numFmtId="0" fontId="3" fillId="34" borderId="21" xfId="43" applyNumberFormat="1" applyFont="1" applyFill="1" applyBorder="1" applyAlignment="1" applyProtection="1" quotePrefix="1">
      <alignment horizontal="left" vertical="center"/>
      <protection/>
    </xf>
    <xf numFmtId="0" fontId="3" fillId="34" borderId="22" xfId="43" applyNumberFormat="1" applyFont="1" applyFill="1" applyBorder="1" applyAlignment="1" applyProtection="1">
      <alignment horizontal="left" vertical="center"/>
      <protection/>
    </xf>
    <xf numFmtId="0" fontId="1" fillId="33" borderId="0" xfId="55" applyFont="1" applyFill="1" applyAlignment="1" applyProtection="1">
      <alignment vertical="top"/>
      <protection/>
    </xf>
    <xf numFmtId="3" fontId="4" fillId="35" borderId="23" xfId="55" applyNumberFormat="1" applyFont="1" applyFill="1" applyBorder="1" applyAlignment="1" applyProtection="1">
      <alignment vertical="top"/>
      <protection locked="0"/>
    </xf>
    <xf numFmtId="14" fontId="1" fillId="36" borderId="23" xfId="55" applyNumberFormat="1" applyFont="1" applyFill="1" applyBorder="1" applyAlignment="1" applyProtection="1">
      <alignment horizontal="center" vertical="top"/>
      <protection locked="0"/>
    </xf>
    <xf numFmtId="165" fontId="4" fillId="34" borderId="12" xfId="43" applyNumberFormat="1" applyFont="1" applyFill="1" applyBorder="1" applyAlignment="1" applyProtection="1">
      <alignment horizontal="left" vertical="top"/>
      <protection/>
    </xf>
    <xf numFmtId="0" fontId="3" fillId="33" borderId="0" xfId="55" applyFont="1" applyFill="1" applyProtection="1">
      <alignment/>
      <protection/>
    </xf>
    <xf numFmtId="0" fontId="3" fillId="33" borderId="0" xfId="55" applyFont="1" applyFill="1" applyBorder="1" applyAlignment="1" applyProtection="1">
      <alignment horizontal="center" wrapText="1"/>
      <protection/>
    </xf>
    <xf numFmtId="3" fontId="3" fillId="35" borderId="24" xfId="55" applyNumberFormat="1" applyFont="1" applyFill="1" applyBorder="1" applyAlignment="1" applyProtection="1">
      <alignment vertical="top"/>
      <protection locked="0"/>
    </xf>
    <xf numFmtId="165" fontId="3" fillId="34" borderId="21" xfId="43" applyNumberFormat="1" applyFont="1" applyFill="1" applyBorder="1" applyAlignment="1" applyProtection="1" quotePrefix="1">
      <alignment horizontal="left" vertical="top"/>
      <protection/>
    </xf>
    <xf numFmtId="0" fontId="56" fillId="33" borderId="0" xfId="55" applyFill="1" applyAlignment="1" applyProtection="1">
      <alignment/>
      <protection/>
    </xf>
    <xf numFmtId="3" fontId="4" fillId="34" borderId="25" xfId="55" applyNumberFormat="1" applyFont="1" applyFill="1" applyBorder="1" applyAlignment="1" applyProtection="1">
      <alignment/>
      <protection/>
    </xf>
    <xf numFmtId="165" fontId="4" fillId="34" borderId="12" xfId="43" applyNumberFormat="1" applyFont="1" applyFill="1" applyBorder="1" applyAlignment="1" applyProtection="1" quotePrefix="1">
      <alignment horizontal="left" vertical="center"/>
      <protection/>
    </xf>
    <xf numFmtId="165" fontId="4" fillId="34" borderId="26" xfId="43" applyNumberFormat="1" applyFont="1" applyFill="1" applyBorder="1" applyAlignment="1" applyProtection="1" quotePrefix="1">
      <alignment horizontal="left" vertical="center"/>
      <protection/>
    </xf>
    <xf numFmtId="3" fontId="3" fillId="35" borderId="27" xfId="55" applyNumberFormat="1" applyFont="1" applyFill="1" applyBorder="1" applyAlignment="1" applyProtection="1">
      <alignment vertical="top"/>
      <protection locked="0"/>
    </xf>
    <xf numFmtId="165" fontId="4" fillId="34" borderId="28" xfId="43" applyNumberFormat="1" applyFont="1" applyFill="1" applyBorder="1" applyAlignment="1" applyProtection="1">
      <alignment horizontal="left" vertical="top"/>
      <protection/>
    </xf>
    <xf numFmtId="14" fontId="3" fillId="35" borderId="20" xfId="55" applyNumberFormat="1" applyFont="1" applyFill="1" applyBorder="1" applyAlignment="1" applyProtection="1">
      <alignment/>
      <protection locked="0"/>
    </xf>
    <xf numFmtId="0" fontId="56" fillId="33" borderId="0" xfId="55" applyFill="1" applyAlignment="1" applyProtection="1">
      <alignment horizontal="center"/>
      <protection/>
    </xf>
    <xf numFmtId="14" fontId="4" fillId="33" borderId="0" xfId="55" applyNumberFormat="1" applyFont="1" applyFill="1" applyProtection="1">
      <alignment/>
      <protection/>
    </xf>
    <xf numFmtId="0" fontId="56" fillId="0" borderId="0" xfId="55" applyFill="1" applyAlignment="1" applyProtection="1">
      <alignment vertical="center"/>
      <protection/>
    </xf>
    <xf numFmtId="0" fontId="56" fillId="33" borderId="0" xfId="55" applyFill="1" applyAlignment="1" applyProtection="1">
      <alignment vertical="center"/>
      <protection/>
    </xf>
    <xf numFmtId="0" fontId="1" fillId="33" borderId="0" xfId="55" applyFont="1" applyFill="1" applyAlignment="1" applyProtection="1">
      <alignment vertical="center"/>
      <protection/>
    </xf>
    <xf numFmtId="0" fontId="13" fillId="33" borderId="0" xfId="55" applyNumberFormat="1" applyFont="1" applyFill="1" applyAlignment="1" applyProtection="1">
      <alignment horizontal="left"/>
      <protection/>
    </xf>
    <xf numFmtId="0" fontId="14" fillId="33" borderId="0" xfId="55" applyFont="1" applyFill="1" applyProtection="1">
      <alignment/>
      <protection/>
    </xf>
    <xf numFmtId="0" fontId="15" fillId="33" borderId="0" xfId="55" applyFont="1" applyFill="1" applyProtection="1">
      <alignment/>
      <protection/>
    </xf>
    <xf numFmtId="0" fontId="16" fillId="33" borderId="0" xfId="55" applyFont="1" applyFill="1" applyProtection="1">
      <alignment/>
      <protection/>
    </xf>
    <xf numFmtId="0" fontId="17" fillId="33" borderId="0" xfId="56" applyFont="1" applyFill="1" applyProtection="1">
      <alignment/>
      <protection/>
    </xf>
    <xf numFmtId="0" fontId="2" fillId="0" borderId="0" xfId="56" applyFill="1" applyProtection="1">
      <alignment/>
      <protection/>
    </xf>
    <xf numFmtId="0" fontId="62" fillId="33" borderId="0" xfId="55" applyFont="1" applyFill="1" applyAlignment="1" applyProtection="1">
      <alignment wrapText="1"/>
      <protection/>
    </xf>
    <xf numFmtId="0" fontId="64" fillId="33" borderId="0" xfId="55" applyFont="1" applyFill="1" applyProtection="1" quotePrefix="1">
      <alignment/>
      <protection/>
    </xf>
    <xf numFmtId="0" fontId="64" fillId="33" borderId="0" xfId="55" applyFont="1" applyFill="1" applyProtection="1">
      <alignment/>
      <protection/>
    </xf>
    <xf numFmtId="0" fontId="62" fillId="33" borderId="0" xfId="55" applyFont="1" applyFill="1" applyProtection="1">
      <alignment/>
      <protection/>
    </xf>
    <xf numFmtId="0" fontId="5" fillId="33" borderId="0" xfId="56" applyFont="1" applyFill="1" applyProtection="1">
      <alignment/>
      <protection/>
    </xf>
    <xf numFmtId="0" fontId="3" fillId="35" borderId="20" xfId="55" applyNumberFormat="1" applyFont="1" applyFill="1" applyBorder="1" applyAlignment="1" applyProtection="1">
      <alignment/>
      <protection locked="0"/>
    </xf>
    <xf numFmtId="3" fontId="3" fillId="35" borderId="29" xfId="55" applyNumberFormat="1" applyFont="1" applyFill="1" applyBorder="1" applyAlignment="1" applyProtection="1">
      <alignment vertical="top"/>
      <protection locked="0"/>
    </xf>
    <xf numFmtId="0" fontId="3" fillId="34" borderId="30" xfId="55" applyFont="1" applyFill="1" applyBorder="1" applyAlignment="1" applyProtection="1">
      <alignment horizontal="right" vertical="top" wrapText="1"/>
      <protection/>
    </xf>
    <xf numFmtId="165" fontId="3" fillId="34" borderId="21" xfId="43" applyNumberFormat="1" applyFont="1" applyFill="1" applyBorder="1" applyAlignment="1" applyProtection="1">
      <alignment horizontal="left" vertical="top"/>
      <protection/>
    </xf>
    <xf numFmtId="0" fontId="3" fillId="34" borderId="0" xfId="55" applyFont="1" applyFill="1" applyBorder="1" applyAlignment="1" applyProtection="1">
      <alignment horizontal="right" vertical="top" wrapText="1"/>
      <protection/>
    </xf>
    <xf numFmtId="3" fontId="3" fillId="35" borderId="31" xfId="55" applyNumberFormat="1" applyFont="1" applyFill="1" applyBorder="1" applyAlignment="1" applyProtection="1">
      <alignment vertical="top"/>
      <protection locked="0"/>
    </xf>
    <xf numFmtId="165" fontId="3" fillId="34" borderId="32" xfId="43" applyNumberFormat="1" applyFont="1" applyFill="1" applyBorder="1" applyAlignment="1" applyProtection="1" quotePrefix="1">
      <alignment horizontal="left" vertical="top"/>
      <protection/>
    </xf>
    <xf numFmtId="0" fontId="3" fillId="36" borderId="33" xfId="55" applyNumberFormat="1" applyFont="1" applyFill="1" applyBorder="1" applyAlignment="1" applyProtection="1">
      <alignment horizontal="left" vertical="top"/>
      <protection locked="0"/>
    </xf>
    <xf numFmtId="0" fontId="3" fillId="36" borderId="34" xfId="55" applyNumberFormat="1" applyFont="1" applyFill="1" applyBorder="1" applyAlignment="1" applyProtection="1">
      <alignment horizontal="left" vertical="top"/>
      <protection locked="0"/>
    </xf>
    <xf numFmtId="0" fontId="3" fillId="36" borderId="33" xfId="55" applyNumberFormat="1" applyFont="1" applyFill="1" applyBorder="1" applyAlignment="1" applyProtection="1" quotePrefix="1">
      <alignment horizontal="left" vertical="top"/>
      <protection locked="0"/>
    </xf>
    <xf numFmtId="0" fontId="3" fillId="34" borderId="35" xfId="55" applyFont="1" applyFill="1" applyBorder="1" applyAlignment="1" applyProtection="1">
      <alignment horizontal="center" wrapText="1"/>
      <protection/>
    </xf>
    <xf numFmtId="3" fontId="4" fillId="34" borderId="36" xfId="55" applyNumberFormat="1" applyFont="1" applyFill="1" applyBorder="1" applyAlignment="1" applyProtection="1">
      <alignment vertical="center"/>
      <protection/>
    </xf>
    <xf numFmtId="0" fontId="0" fillId="0" borderId="0" xfId="0" applyAlignment="1">
      <alignment/>
    </xf>
    <xf numFmtId="0" fontId="0" fillId="0" borderId="0" xfId="0" applyNumberFormat="1" applyAlignment="1">
      <alignment wrapText="1"/>
    </xf>
    <xf numFmtId="0" fontId="65" fillId="33" borderId="0" xfId="0" applyFont="1" applyFill="1" applyAlignment="1" applyProtection="1">
      <alignment/>
      <protection/>
    </xf>
    <xf numFmtId="165" fontId="19" fillId="34" borderId="37" xfId="43" applyNumberFormat="1" applyFont="1" applyFill="1" applyBorder="1" applyAlignment="1" applyProtection="1">
      <alignment horizontal="left" vertical="center"/>
      <protection/>
    </xf>
    <xf numFmtId="165" fontId="20" fillId="34" borderId="38" xfId="43" applyNumberFormat="1" applyFont="1" applyFill="1" applyBorder="1" applyAlignment="1" applyProtection="1">
      <alignment horizontal="center" wrapText="1"/>
      <protection/>
    </xf>
    <xf numFmtId="165" fontId="19" fillId="34" borderId="38" xfId="43" applyNumberFormat="1" applyFont="1" applyFill="1" applyBorder="1" applyAlignment="1" applyProtection="1">
      <alignment horizontal="center" wrapText="1"/>
      <protection/>
    </xf>
    <xf numFmtId="0" fontId="21" fillId="33" borderId="39" xfId="0" applyFont="1" applyFill="1" applyBorder="1" applyAlignment="1" applyProtection="1">
      <alignment/>
      <protection/>
    </xf>
    <xf numFmtId="3" fontId="21" fillId="35" borderId="40" xfId="0" applyNumberFormat="1" applyFont="1" applyFill="1" applyBorder="1" applyAlignment="1" applyProtection="1">
      <alignment/>
      <protection locked="0"/>
    </xf>
    <xf numFmtId="9" fontId="22" fillId="34" borderId="41" xfId="52" applyFont="1" applyFill="1" applyBorder="1" applyAlignment="1" applyProtection="1">
      <alignment horizontal="center" vertical="center"/>
      <protection/>
    </xf>
    <xf numFmtId="164" fontId="22" fillId="34" borderId="42" xfId="43" applyNumberFormat="1" applyFont="1" applyFill="1" applyBorder="1" applyAlignment="1" applyProtection="1">
      <alignment horizontal="right" vertical="center"/>
      <protection/>
    </xf>
    <xf numFmtId="0" fontId="21" fillId="33" borderId="43" xfId="0" applyFont="1" applyFill="1" applyBorder="1" applyAlignment="1" applyProtection="1">
      <alignment/>
      <protection/>
    </xf>
    <xf numFmtId="3" fontId="21" fillId="35" borderId="44" xfId="0" applyNumberFormat="1" applyFont="1" applyFill="1" applyBorder="1" applyAlignment="1" applyProtection="1">
      <alignment/>
      <protection locked="0"/>
    </xf>
    <xf numFmtId="9" fontId="22" fillId="34" borderId="45" xfId="52" applyFont="1" applyFill="1" applyBorder="1" applyAlignment="1" applyProtection="1">
      <alignment horizontal="center" vertical="center"/>
      <protection/>
    </xf>
    <xf numFmtId="164" fontId="22" fillId="34" borderId="46" xfId="43" applyNumberFormat="1" applyFont="1" applyFill="1" applyBorder="1" applyAlignment="1" applyProtection="1">
      <alignment horizontal="right" vertical="center"/>
      <protection/>
    </xf>
    <xf numFmtId="0" fontId="21" fillId="33" borderId="39" xfId="0" applyFont="1" applyFill="1" applyBorder="1" applyAlignment="1" applyProtection="1" quotePrefix="1">
      <alignment vertical="center"/>
      <protection/>
    </xf>
    <xf numFmtId="3" fontId="21" fillId="35" borderId="47" xfId="0" applyNumberFormat="1" applyFont="1" applyFill="1" applyBorder="1" applyAlignment="1" applyProtection="1">
      <alignment vertical="center"/>
      <protection locked="0"/>
    </xf>
    <xf numFmtId="165" fontId="19" fillId="34" borderId="48" xfId="43" applyNumberFormat="1" applyFont="1" applyFill="1" applyBorder="1" applyAlignment="1" applyProtection="1">
      <alignment horizontal="left" vertical="center"/>
      <protection/>
    </xf>
    <xf numFmtId="3" fontId="19" fillId="34" borderId="42" xfId="0" applyNumberFormat="1" applyFont="1" applyFill="1" applyBorder="1" applyAlignment="1" applyProtection="1">
      <alignment horizontal="right" vertical="center"/>
      <protection/>
    </xf>
    <xf numFmtId="0" fontId="21" fillId="33" borderId="49" xfId="0" applyFont="1" applyFill="1" applyBorder="1" applyAlignment="1" applyProtection="1">
      <alignment/>
      <protection/>
    </xf>
    <xf numFmtId="3" fontId="21" fillId="35" borderId="50" xfId="0" applyNumberFormat="1" applyFont="1" applyFill="1" applyBorder="1" applyAlignment="1" applyProtection="1">
      <alignment/>
      <protection locked="0"/>
    </xf>
    <xf numFmtId="3" fontId="21" fillId="34" borderId="51" xfId="52" applyNumberFormat="1" applyFont="1" applyFill="1" applyBorder="1" applyAlignment="1" applyProtection="1">
      <alignment horizontal="right" vertical="center"/>
      <protection/>
    </xf>
    <xf numFmtId="9" fontId="22" fillId="34" borderId="51" xfId="52" applyFont="1" applyFill="1" applyBorder="1" applyAlignment="1" applyProtection="1">
      <alignment horizontal="center" vertical="center"/>
      <protection/>
    </xf>
    <xf numFmtId="164" fontId="22" fillId="34" borderId="52" xfId="43" applyNumberFormat="1" applyFont="1" applyFill="1" applyBorder="1" applyAlignment="1" applyProtection="1">
      <alignment horizontal="right" vertical="center"/>
      <protection/>
    </xf>
    <xf numFmtId="3" fontId="21" fillId="34" borderId="41" xfId="52" applyNumberFormat="1" applyFont="1" applyFill="1" applyBorder="1" applyAlignment="1" applyProtection="1">
      <alignment horizontal="right" vertical="center"/>
      <protection/>
    </xf>
    <xf numFmtId="9" fontId="23" fillId="34" borderId="41" xfId="52" applyFont="1" applyFill="1" applyBorder="1" applyAlignment="1" applyProtection="1">
      <alignment horizontal="center" vertical="center"/>
      <protection/>
    </xf>
    <xf numFmtId="3" fontId="21" fillId="34" borderId="45" xfId="52" applyNumberFormat="1" applyFont="1" applyFill="1" applyBorder="1" applyAlignment="1" applyProtection="1">
      <alignment horizontal="right" vertical="center"/>
      <protection/>
    </xf>
    <xf numFmtId="9" fontId="23" fillId="34" borderId="45" xfId="52" applyFont="1" applyFill="1" applyBorder="1" applyAlignment="1" applyProtection="1">
      <alignment horizontal="center" vertical="center"/>
      <protection/>
    </xf>
    <xf numFmtId="3" fontId="19" fillId="34" borderId="13" xfId="0" applyNumberFormat="1" applyFont="1" applyFill="1" applyBorder="1" applyAlignment="1" applyProtection="1">
      <alignment horizontal="right"/>
      <protection/>
    </xf>
    <xf numFmtId="3" fontId="21" fillId="35" borderId="53" xfId="0" applyNumberFormat="1" applyFont="1" applyFill="1" applyBorder="1" applyAlignment="1" applyProtection="1">
      <alignment/>
      <protection locked="0"/>
    </xf>
    <xf numFmtId="9" fontId="22" fillId="34" borderId="54" xfId="52" applyFont="1" applyFill="1" applyBorder="1" applyAlignment="1" applyProtection="1">
      <alignment horizontal="center" vertical="center"/>
      <protection/>
    </xf>
    <xf numFmtId="164" fontId="22" fillId="34" borderId="13" xfId="43" applyNumberFormat="1" applyFont="1" applyFill="1" applyBorder="1" applyAlignment="1" applyProtection="1">
      <alignment horizontal="right" vertical="center"/>
      <protection/>
    </xf>
    <xf numFmtId="3" fontId="19" fillId="34" borderId="53" xfId="0" applyNumberFormat="1" applyFont="1" applyFill="1" applyBorder="1" applyAlignment="1" applyProtection="1">
      <alignment horizontal="right" vertical="center"/>
      <protection/>
    </xf>
    <xf numFmtId="9" fontId="22" fillId="34" borderId="55" xfId="52" applyFont="1" applyFill="1" applyBorder="1" applyAlignment="1" applyProtection="1">
      <alignment horizontal="center" vertical="center"/>
      <protection/>
    </xf>
    <xf numFmtId="164" fontId="22" fillId="34" borderId="53" xfId="43" applyNumberFormat="1" applyFont="1" applyFill="1" applyBorder="1" applyAlignment="1" applyProtection="1">
      <alignment horizontal="right" vertical="center"/>
      <protection/>
    </xf>
    <xf numFmtId="0" fontId="21" fillId="35" borderId="20" xfId="55" applyNumberFormat="1" applyFont="1" applyFill="1" applyBorder="1" applyAlignment="1" applyProtection="1">
      <alignment/>
      <protection locked="0"/>
    </xf>
    <xf numFmtId="14" fontId="21" fillId="35" borderId="20" xfId="55" applyNumberFormat="1" applyFont="1" applyFill="1" applyBorder="1" applyAlignment="1" applyProtection="1">
      <alignment/>
      <protection locked="0"/>
    </xf>
    <xf numFmtId="0" fontId="21" fillId="33" borderId="0" xfId="55" applyFont="1" applyFill="1" applyAlignment="1" applyProtection="1">
      <alignment horizontal="center" wrapText="1"/>
      <protection/>
    </xf>
    <xf numFmtId="0" fontId="19" fillId="33" borderId="0" xfId="55" applyFont="1" applyFill="1" applyAlignment="1" applyProtection="1">
      <alignment horizontal="center" wrapText="1"/>
      <protection/>
    </xf>
    <xf numFmtId="0" fontId="24" fillId="33" borderId="0" xfId="0" applyFont="1" applyFill="1" applyAlignment="1" applyProtection="1">
      <alignment/>
      <protection/>
    </xf>
    <xf numFmtId="0" fontId="65" fillId="0" borderId="0" xfId="0" applyFont="1" applyFill="1" applyAlignment="1" applyProtection="1">
      <alignment/>
      <protection/>
    </xf>
    <xf numFmtId="165" fontId="19" fillId="34" borderId="38" xfId="43" applyNumberFormat="1" applyFont="1" applyFill="1" applyBorder="1" applyAlignment="1" applyProtection="1">
      <alignment horizontal="left" vertical="center"/>
      <protection/>
    </xf>
    <xf numFmtId="165" fontId="19" fillId="37" borderId="38" xfId="43" applyNumberFormat="1" applyFont="1" applyFill="1" applyBorder="1" applyAlignment="1" applyProtection="1">
      <alignment horizontal="center" vertical="center"/>
      <protection/>
    </xf>
    <xf numFmtId="0" fontId="21" fillId="38" borderId="56" xfId="0" applyFont="1" applyFill="1" applyBorder="1" applyAlignment="1" applyProtection="1">
      <alignment/>
      <protection/>
    </xf>
    <xf numFmtId="0" fontId="19" fillId="33" borderId="0" xfId="0" applyFont="1" applyFill="1" applyAlignment="1" applyProtection="1">
      <alignment/>
      <protection/>
    </xf>
    <xf numFmtId="0" fontId="21" fillId="33" borderId="0" xfId="0" applyFont="1" applyFill="1" applyAlignment="1" applyProtection="1">
      <alignment/>
      <protection/>
    </xf>
    <xf numFmtId="0" fontId="25" fillId="33" borderId="0" xfId="0" applyFont="1" applyFill="1" applyAlignment="1" applyProtection="1">
      <alignment vertical="top"/>
      <protection/>
    </xf>
    <xf numFmtId="0" fontId="26" fillId="33" borderId="0" xfId="0" applyFont="1" applyFill="1" applyAlignment="1" applyProtection="1">
      <alignment horizontal="center"/>
      <protection/>
    </xf>
    <xf numFmtId="0" fontId="25" fillId="33" borderId="0" xfId="57" applyFont="1" applyFill="1" applyProtection="1">
      <alignment/>
      <protection/>
    </xf>
    <xf numFmtId="0" fontId="21" fillId="33" borderId="0" xfId="0" applyFont="1" applyFill="1" applyAlignment="1" applyProtection="1">
      <alignment horizontal="center" wrapText="1"/>
      <protection/>
    </xf>
    <xf numFmtId="0" fontId="21" fillId="33" borderId="0" xfId="0" applyFont="1" applyFill="1" applyBorder="1" applyAlignment="1" applyProtection="1">
      <alignment horizontal="center" wrapText="1"/>
      <protection/>
    </xf>
    <xf numFmtId="165" fontId="19" fillId="34" borderId="25" xfId="43" applyNumberFormat="1" applyFont="1" applyFill="1" applyBorder="1" applyAlignment="1" applyProtection="1">
      <alignment horizontal="left" vertical="top"/>
      <protection/>
    </xf>
    <xf numFmtId="14" fontId="27" fillId="36" borderId="23" xfId="0" applyNumberFormat="1" applyFont="1" applyFill="1" applyBorder="1" applyAlignment="1" applyProtection="1">
      <alignment horizontal="center" vertical="top"/>
      <protection locked="0"/>
    </xf>
    <xf numFmtId="3" fontId="19" fillId="35" borderId="23" xfId="0" applyNumberFormat="1" applyFont="1" applyFill="1" applyBorder="1" applyAlignment="1" applyProtection="1">
      <alignment vertical="top"/>
      <protection locked="0"/>
    </xf>
    <xf numFmtId="0" fontId="21" fillId="33" borderId="0" xfId="0" applyFont="1" applyFill="1" applyBorder="1" applyAlignment="1" applyProtection="1">
      <alignment/>
      <protection/>
    </xf>
    <xf numFmtId="3" fontId="21" fillId="36" borderId="57" xfId="0" applyNumberFormat="1" applyFont="1" applyFill="1" applyBorder="1" applyAlignment="1" applyProtection="1">
      <alignment/>
      <protection locked="0"/>
    </xf>
    <xf numFmtId="3" fontId="21" fillId="36" borderId="19" xfId="0" applyNumberFormat="1" applyFont="1" applyFill="1" applyBorder="1" applyAlignment="1" applyProtection="1">
      <alignment/>
      <protection locked="0"/>
    </xf>
    <xf numFmtId="165" fontId="19" fillId="34" borderId="18" xfId="43" applyNumberFormat="1" applyFont="1" applyFill="1" applyBorder="1" applyAlignment="1" applyProtection="1" quotePrefix="1">
      <alignment horizontal="left" vertical="center"/>
      <protection/>
    </xf>
    <xf numFmtId="0" fontId="21" fillId="34" borderId="17" xfId="0" applyFont="1" applyFill="1" applyBorder="1" applyAlignment="1" applyProtection="1">
      <alignment horizontal="center" wrapText="1"/>
      <protection/>
    </xf>
    <xf numFmtId="3" fontId="19" fillId="34" borderId="17" xfId="0" applyNumberFormat="1" applyFont="1" applyFill="1" applyBorder="1" applyAlignment="1" applyProtection="1">
      <alignment vertical="center"/>
      <protection/>
    </xf>
    <xf numFmtId="0" fontId="21" fillId="0" borderId="0" xfId="0" applyFont="1" applyFill="1" applyAlignment="1" applyProtection="1">
      <alignment/>
      <protection/>
    </xf>
    <xf numFmtId="10" fontId="21" fillId="35" borderId="16" xfId="0" applyNumberFormat="1" applyFont="1" applyFill="1" applyBorder="1" applyAlignment="1" applyProtection="1">
      <alignment/>
      <protection locked="0"/>
    </xf>
    <xf numFmtId="0" fontId="65" fillId="38" borderId="58" xfId="0" applyFont="1" applyFill="1" applyBorder="1" applyAlignment="1" applyProtection="1">
      <alignment/>
      <protection/>
    </xf>
    <xf numFmtId="0" fontId="21" fillId="34" borderId="15" xfId="0" applyFont="1" applyFill="1" applyBorder="1" applyAlignment="1" applyProtection="1">
      <alignment horizontal="center" wrapText="1"/>
      <protection/>
    </xf>
    <xf numFmtId="0" fontId="19" fillId="38" borderId="59" xfId="0" applyFont="1" applyFill="1" applyBorder="1" applyAlignment="1" applyProtection="1">
      <alignment/>
      <protection/>
    </xf>
    <xf numFmtId="0" fontId="65" fillId="38" borderId="26" xfId="0" applyFont="1" applyFill="1" applyBorder="1" applyAlignment="1" applyProtection="1">
      <alignment/>
      <protection/>
    </xf>
    <xf numFmtId="0" fontId="21" fillId="34" borderId="13" xfId="0" applyFont="1" applyFill="1" applyBorder="1" applyAlignment="1" applyProtection="1">
      <alignment horizontal="center" wrapText="1"/>
      <protection/>
    </xf>
    <xf numFmtId="0" fontId="19" fillId="38" borderId="60" xfId="0" applyFont="1" applyFill="1" applyBorder="1" applyAlignment="1" applyProtection="1">
      <alignment/>
      <protection/>
    </xf>
    <xf numFmtId="3" fontId="21" fillId="39" borderId="36" xfId="0" applyNumberFormat="1" applyFont="1" applyFill="1" applyBorder="1" applyAlignment="1" applyProtection="1">
      <alignment/>
      <protection locked="0"/>
    </xf>
    <xf numFmtId="3" fontId="19" fillId="38" borderId="61" xfId="0" applyNumberFormat="1" applyFont="1" applyFill="1" applyBorder="1" applyAlignment="1" applyProtection="1">
      <alignment/>
      <protection locked="0"/>
    </xf>
    <xf numFmtId="3" fontId="19" fillId="35" borderId="61" xfId="0" applyNumberFormat="1" applyFont="1" applyFill="1" applyBorder="1" applyAlignment="1" applyProtection="1">
      <alignment/>
      <protection locked="0"/>
    </xf>
    <xf numFmtId="0" fontId="65" fillId="33" borderId="0" xfId="55" applyFont="1" applyFill="1" applyProtection="1">
      <alignment/>
      <protection/>
    </xf>
    <xf numFmtId="0" fontId="28" fillId="33" borderId="0" xfId="55" applyFont="1" applyFill="1" applyProtection="1">
      <alignment/>
      <protection/>
    </xf>
    <xf numFmtId="0" fontId="65" fillId="33" borderId="0" xfId="55" applyFont="1" applyFill="1" applyAlignment="1" applyProtection="1">
      <alignment vertical="center"/>
      <protection/>
    </xf>
    <xf numFmtId="0" fontId="27" fillId="0" borderId="0" xfId="56" applyFont="1" applyFill="1" applyProtection="1">
      <alignment/>
      <protection/>
    </xf>
    <xf numFmtId="0" fontId="65" fillId="33" borderId="0" xfId="55" applyFont="1" applyFill="1" applyAlignment="1" applyProtection="1">
      <alignment horizontal="center"/>
      <protection/>
    </xf>
    <xf numFmtId="0" fontId="65" fillId="0" borderId="0" xfId="55" applyFont="1" applyFill="1" applyProtection="1">
      <alignment/>
      <protection/>
    </xf>
    <xf numFmtId="0" fontId="66" fillId="33" borderId="0" xfId="0" applyFont="1" applyFill="1" applyAlignment="1" applyProtection="1">
      <alignment/>
      <protection/>
    </xf>
    <xf numFmtId="165" fontId="19" fillId="34" borderId="16" xfId="43" applyNumberFormat="1" applyFont="1" applyFill="1" applyBorder="1" applyAlignment="1" applyProtection="1">
      <alignment horizontal="left" vertical="center"/>
      <protection/>
    </xf>
    <xf numFmtId="3" fontId="19" fillId="34" borderId="16" xfId="0" applyNumberFormat="1" applyFont="1" applyFill="1" applyBorder="1" applyAlignment="1" applyProtection="1">
      <alignment/>
      <protection/>
    </xf>
    <xf numFmtId="0" fontId="66" fillId="38" borderId="26" xfId="0" applyFont="1" applyFill="1" applyBorder="1" applyAlignment="1" applyProtection="1">
      <alignment horizontal="left"/>
      <protection/>
    </xf>
    <xf numFmtId="3" fontId="66" fillId="38" borderId="35" xfId="0" applyNumberFormat="1" applyFont="1" applyFill="1" applyBorder="1" applyAlignment="1" applyProtection="1">
      <alignment/>
      <protection/>
    </xf>
    <xf numFmtId="1" fontId="66" fillId="38" borderId="35" xfId="0" applyNumberFormat="1" applyFont="1" applyFill="1" applyBorder="1" applyAlignment="1" applyProtection="1">
      <alignment/>
      <protection/>
    </xf>
    <xf numFmtId="0" fontId="66" fillId="40" borderId="60" xfId="0" applyFont="1" applyFill="1" applyBorder="1" applyAlignment="1" applyProtection="1">
      <alignment horizontal="left"/>
      <protection/>
    </xf>
    <xf numFmtId="0" fontId="67" fillId="33" borderId="0" xfId="0" applyFont="1" applyFill="1" applyAlignment="1" applyProtection="1" quotePrefix="1">
      <alignment/>
      <protection/>
    </xf>
    <xf numFmtId="0" fontId="0" fillId="0" borderId="0" xfId="0" applyAlignment="1">
      <alignment wrapText="1"/>
    </xf>
    <xf numFmtId="0" fontId="5" fillId="0" borderId="0" xfId="0" applyFont="1" applyAlignment="1">
      <alignment horizontal="justify" wrapText="1"/>
    </xf>
    <xf numFmtId="165" fontId="4" fillId="34" borderId="0" xfId="43" applyNumberFormat="1" applyFont="1" applyFill="1" applyBorder="1" applyAlignment="1" applyProtection="1">
      <alignment horizontal="left" vertical="top"/>
      <protection/>
    </xf>
    <xf numFmtId="165" fontId="4" fillId="34" borderId="30" xfId="43" applyNumberFormat="1" applyFont="1" applyFill="1" applyBorder="1" applyAlignment="1" applyProtection="1">
      <alignment horizontal="left" vertical="top"/>
      <protection/>
    </xf>
    <xf numFmtId="0" fontId="5" fillId="0" borderId="0" xfId="0" applyFont="1" applyAlignment="1">
      <alignment wrapText="1"/>
    </xf>
    <xf numFmtId="0" fontId="68" fillId="0" borderId="0" xfId="0" applyFont="1" applyAlignment="1">
      <alignment wrapText="1"/>
    </xf>
    <xf numFmtId="0" fontId="68" fillId="0" borderId="0" xfId="0" applyNumberFormat="1" applyFont="1" applyAlignment="1">
      <alignment wrapText="1"/>
    </xf>
    <xf numFmtId="0" fontId="56" fillId="33" borderId="0" xfId="55" applyFill="1" applyBorder="1" applyAlignment="1" applyProtection="1">
      <alignment vertical="top"/>
      <protection/>
    </xf>
    <xf numFmtId="0" fontId="29" fillId="33" borderId="0" xfId="56" applyFont="1" applyFill="1" applyProtection="1">
      <alignment/>
      <protection/>
    </xf>
    <xf numFmtId="0" fontId="5" fillId="33" borderId="0" xfId="0" applyFont="1" applyFill="1" applyAlignment="1" applyProtection="1">
      <alignment/>
      <protection/>
    </xf>
    <xf numFmtId="0" fontId="19" fillId="33" borderId="0" xfId="0" applyFont="1" applyFill="1" applyBorder="1" applyAlignment="1" applyProtection="1">
      <alignment wrapText="1"/>
      <protection/>
    </xf>
    <xf numFmtId="0" fontId="65" fillId="38" borderId="13" xfId="0" applyFont="1" applyFill="1" applyBorder="1" applyAlignment="1" applyProtection="1">
      <alignment horizontal="center"/>
      <protection/>
    </xf>
    <xf numFmtId="0" fontId="0" fillId="33" borderId="0" xfId="55" applyFont="1" applyFill="1" applyProtection="1">
      <alignment/>
      <protection/>
    </xf>
    <xf numFmtId="164" fontId="22" fillId="34" borderId="53" xfId="43" applyNumberFormat="1" applyFont="1" applyFill="1" applyBorder="1" applyAlignment="1" applyProtection="1">
      <alignment horizontal="center" vertical="center"/>
      <protection/>
    </xf>
    <xf numFmtId="0" fontId="65" fillId="33" borderId="0" xfId="0" applyFont="1" applyFill="1" applyAlignment="1" applyProtection="1">
      <alignment horizontal="center"/>
      <protection/>
    </xf>
    <xf numFmtId="165" fontId="19" fillId="34" borderId="62" xfId="43" applyNumberFormat="1" applyFont="1" applyFill="1" applyBorder="1" applyAlignment="1" applyProtection="1">
      <alignment horizontal="center"/>
      <protection/>
    </xf>
    <xf numFmtId="0" fontId="18" fillId="0" borderId="0" xfId="0" applyFont="1" applyAlignment="1">
      <alignment/>
    </xf>
    <xf numFmtId="0" fontId="56" fillId="33" borderId="0" xfId="55" applyFill="1" applyBorder="1" applyProtection="1">
      <alignment/>
      <protection/>
    </xf>
    <xf numFmtId="3" fontId="4" fillId="38" borderId="63" xfId="55" applyNumberFormat="1" applyFont="1" applyFill="1" applyBorder="1" applyAlignment="1" applyProtection="1">
      <alignment vertical="top"/>
      <protection locked="0"/>
    </xf>
    <xf numFmtId="3" fontId="4" fillId="38" borderId="31" xfId="55" applyNumberFormat="1" applyFont="1" applyFill="1" applyBorder="1" applyAlignment="1" applyProtection="1">
      <alignment vertical="top"/>
      <protection locked="0"/>
    </xf>
    <xf numFmtId="165" fontId="19" fillId="38" borderId="26" xfId="43" applyNumberFormat="1" applyFont="1" applyFill="1" applyBorder="1" applyAlignment="1" applyProtection="1">
      <alignment horizontal="left" vertical="center"/>
      <protection/>
    </xf>
    <xf numFmtId="3" fontId="21" fillId="35" borderId="64" xfId="0" applyNumberFormat="1" applyFont="1" applyFill="1" applyBorder="1" applyAlignment="1" applyProtection="1">
      <alignment horizontal="right"/>
      <protection locked="0"/>
    </xf>
    <xf numFmtId="165" fontId="19" fillId="38" borderId="51" xfId="43" applyNumberFormat="1" applyFont="1" applyFill="1" applyBorder="1" applyAlignment="1" applyProtection="1">
      <alignment horizontal="center" wrapText="1"/>
      <protection/>
    </xf>
    <xf numFmtId="165" fontId="20" fillId="34" borderId="51" xfId="43" applyNumberFormat="1" applyFont="1" applyFill="1" applyBorder="1" applyAlignment="1" applyProtection="1">
      <alignment horizontal="center" wrapText="1"/>
      <protection/>
    </xf>
    <xf numFmtId="165" fontId="19" fillId="34" borderId="52" xfId="43" applyNumberFormat="1" applyFont="1" applyFill="1" applyBorder="1" applyAlignment="1" applyProtection="1">
      <alignment horizontal="center"/>
      <protection/>
    </xf>
    <xf numFmtId="14" fontId="21" fillId="37" borderId="65" xfId="0" applyNumberFormat="1" applyFont="1" applyFill="1" applyBorder="1" applyAlignment="1" applyProtection="1">
      <alignment horizontal="center"/>
      <protection locked="0"/>
    </xf>
    <xf numFmtId="0" fontId="21" fillId="0" borderId="12" xfId="0" applyFont="1" applyFill="1" applyBorder="1" applyAlignment="1" applyProtection="1">
      <alignment/>
      <protection/>
    </xf>
    <xf numFmtId="0" fontId="3" fillId="34" borderId="66" xfId="55" applyFont="1" applyFill="1" applyBorder="1" applyAlignment="1" applyProtection="1">
      <alignment horizontal="right" vertical="top" wrapText="1"/>
      <protection/>
    </xf>
    <xf numFmtId="0" fontId="3" fillId="34" borderId="67" xfId="55" applyFont="1" applyFill="1" applyBorder="1" applyAlignment="1" applyProtection="1">
      <alignment horizontal="right" vertical="top" wrapText="1"/>
      <protection/>
    </xf>
    <xf numFmtId="0" fontId="3" fillId="34" borderId="68" xfId="55" applyFont="1" applyFill="1" applyBorder="1" applyAlignment="1" applyProtection="1">
      <alignment horizontal="right" vertical="top" wrapText="1"/>
      <protection/>
    </xf>
    <xf numFmtId="0" fontId="3" fillId="34" borderId="69" xfId="55" applyFont="1" applyFill="1" applyBorder="1" applyAlignment="1" applyProtection="1">
      <alignment horizontal="right" vertical="top" wrapText="1"/>
      <protection/>
    </xf>
    <xf numFmtId="0" fontId="3" fillId="34" borderId="70" xfId="55" applyFont="1" applyFill="1" applyBorder="1" applyAlignment="1" applyProtection="1">
      <alignment horizontal="right" vertical="top" wrapText="1"/>
      <protection/>
    </xf>
    <xf numFmtId="0" fontId="3" fillId="38" borderId="71" xfId="55" applyFont="1" applyFill="1" applyBorder="1" applyAlignment="1" applyProtection="1">
      <alignment horizontal="right" vertical="top" wrapText="1"/>
      <protection/>
    </xf>
    <xf numFmtId="165" fontId="19" fillId="34" borderId="72" xfId="43" applyNumberFormat="1" applyFont="1" applyFill="1" applyBorder="1" applyAlignment="1" applyProtection="1">
      <alignment horizontal="left" vertical="center"/>
      <protection/>
    </xf>
    <xf numFmtId="165" fontId="20" fillId="34" borderId="73" xfId="43" applyNumberFormat="1" applyFont="1" applyFill="1" applyBorder="1" applyAlignment="1" applyProtection="1">
      <alignment horizontal="center" wrapText="1"/>
      <protection/>
    </xf>
    <xf numFmtId="164" fontId="22" fillId="34" borderId="74" xfId="43" applyNumberFormat="1" applyFont="1" applyFill="1" applyBorder="1" applyAlignment="1" applyProtection="1">
      <alignment horizontal="center" vertical="center"/>
      <protection/>
    </xf>
    <xf numFmtId="165" fontId="20" fillId="34" borderId="72" xfId="43" applyNumberFormat="1" applyFont="1" applyFill="1" applyBorder="1" applyAlignment="1" applyProtection="1">
      <alignment horizontal="center" wrapText="1"/>
      <protection/>
    </xf>
    <xf numFmtId="164" fontId="22" fillId="34" borderId="75" xfId="43" applyNumberFormat="1" applyFont="1" applyFill="1" applyBorder="1" applyAlignment="1" applyProtection="1">
      <alignment horizontal="right" vertical="center"/>
      <protection/>
    </xf>
    <xf numFmtId="164" fontId="22" fillId="34" borderId="76" xfId="43" applyNumberFormat="1" applyFont="1" applyFill="1" applyBorder="1" applyAlignment="1" applyProtection="1">
      <alignment horizontal="right" vertical="center"/>
      <protection/>
    </xf>
    <xf numFmtId="164" fontId="22" fillId="34" borderId="73" xfId="43" applyNumberFormat="1" applyFont="1" applyFill="1" applyBorder="1" applyAlignment="1" applyProtection="1">
      <alignment horizontal="right" vertical="center"/>
      <protection/>
    </xf>
    <xf numFmtId="164" fontId="22" fillId="34" borderId="77" xfId="43" applyNumberFormat="1" applyFont="1" applyFill="1" applyBorder="1" applyAlignment="1" applyProtection="1">
      <alignment horizontal="right" vertical="center"/>
      <protection/>
    </xf>
    <xf numFmtId="164" fontId="22" fillId="34" borderId="74" xfId="43" applyNumberFormat="1" applyFont="1" applyFill="1" applyBorder="1" applyAlignment="1" applyProtection="1">
      <alignment horizontal="right" vertical="center"/>
      <protection/>
    </xf>
    <xf numFmtId="0" fontId="65" fillId="33" borderId="0" xfId="55" applyFont="1" applyFill="1" applyBorder="1" applyProtection="1">
      <alignment/>
      <protection/>
    </xf>
    <xf numFmtId="0" fontId="19" fillId="38" borderId="12" xfId="0" applyFont="1" applyFill="1" applyBorder="1" applyAlignment="1" applyProtection="1">
      <alignment horizontal="left" vertical="center"/>
      <protection/>
    </xf>
    <xf numFmtId="0" fontId="25" fillId="38" borderId="11" xfId="57" applyFont="1" applyFill="1" applyBorder="1" applyAlignment="1" applyProtection="1">
      <alignment vertical="center"/>
      <protection/>
    </xf>
    <xf numFmtId="165" fontId="19" fillId="38" borderId="78" xfId="43" applyNumberFormat="1" applyFont="1" applyFill="1" applyBorder="1" applyAlignment="1" applyProtection="1">
      <alignment horizontal="left" vertical="center"/>
      <protection/>
    </xf>
    <xf numFmtId="3" fontId="19" fillId="34" borderId="10" xfId="0" applyNumberFormat="1" applyFont="1" applyFill="1" applyBorder="1" applyAlignment="1" applyProtection="1">
      <alignment horizontal="right" vertical="center"/>
      <protection/>
    </xf>
    <xf numFmtId="3" fontId="19" fillId="38" borderId="11" xfId="57" applyNumberFormat="1" applyFont="1" applyFill="1" applyBorder="1" applyAlignment="1" applyProtection="1">
      <alignment vertical="center"/>
      <protection/>
    </xf>
    <xf numFmtId="0" fontId="0" fillId="0" borderId="0" xfId="0" applyNumberFormat="1" applyAlignment="1">
      <alignment vertical="top" wrapText="1"/>
    </xf>
    <xf numFmtId="3" fontId="3" fillId="40" borderId="79" xfId="55" applyNumberFormat="1" applyFont="1" applyFill="1" applyBorder="1" applyAlignment="1" applyProtection="1">
      <alignment vertical="top"/>
      <protection locked="0"/>
    </xf>
    <xf numFmtId="3" fontId="3" fillId="40" borderId="20" xfId="55" applyNumberFormat="1" applyFont="1" applyFill="1" applyBorder="1" applyAlignment="1" applyProtection="1">
      <alignment vertical="top"/>
      <protection locked="0"/>
    </xf>
    <xf numFmtId="3" fontId="4" fillId="34" borderId="12" xfId="55" applyNumberFormat="1" applyFont="1" applyFill="1" applyBorder="1" applyAlignment="1" applyProtection="1">
      <alignment vertical="center"/>
      <protection/>
    </xf>
    <xf numFmtId="9" fontId="22" fillId="34" borderId="55" xfId="52" applyNumberFormat="1" applyFont="1" applyFill="1" applyBorder="1" applyAlignment="1" applyProtection="1">
      <alignment horizontal="center" vertical="center"/>
      <protection/>
    </xf>
    <xf numFmtId="0" fontId="3" fillId="36" borderId="80" xfId="55" applyNumberFormat="1" applyFont="1" applyFill="1" applyBorder="1" applyAlignment="1" applyProtection="1">
      <alignment horizontal="left" vertical="top"/>
      <protection locked="0"/>
    </xf>
    <xf numFmtId="0" fontId="3" fillId="34" borderId="59" xfId="55" applyFont="1" applyFill="1" applyBorder="1" applyAlignment="1" applyProtection="1">
      <alignment horizontal="left" wrapText="1"/>
      <protection/>
    </xf>
    <xf numFmtId="0" fontId="3" fillId="34" borderId="81" xfId="55" applyFont="1" applyFill="1" applyBorder="1" applyAlignment="1" applyProtection="1">
      <alignment horizontal="left" wrapText="1"/>
      <protection/>
    </xf>
    <xf numFmtId="0" fontId="3" fillId="34" borderId="60" xfId="55" applyFont="1" applyFill="1" applyBorder="1" applyAlignment="1" applyProtection="1">
      <alignment horizontal="left" wrapText="1"/>
      <protection/>
    </xf>
    <xf numFmtId="3" fontId="22" fillId="34" borderId="55" xfId="52" applyNumberFormat="1" applyFont="1" applyFill="1" applyBorder="1" applyAlignment="1" applyProtection="1">
      <alignment horizontal="right" vertical="center"/>
      <protection/>
    </xf>
    <xf numFmtId="0" fontId="19" fillId="33" borderId="0" xfId="0" applyFont="1" applyFill="1" applyBorder="1" applyAlignment="1" applyProtection="1">
      <alignment horizontal="left" wrapText="1"/>
      <protection/>
    </xf>
    <xf numFmtId="0" fontId="3" fillId="0" borderId="0" xfId="0" applyNumberFormat="1" applyFont="1" applyAlignment="1">
      <alignment wrapText="1"/>
    </xf>
    <xf numFmtId="0" fontId="4" fillId="33" borderId="0" xfId="55" applyFont="1" applyFill="1" applyBorder="1" applyAlignment="1" applyProtection="1">
      <alignment horizontal="left" wrapText="1"/>
      <protection/>
    </xf>
    <xf numFmtId="0" fontId="12" fillId="34" borderId="82" xfId="55" applyNumberFormat="1" applyFont="1" applyFill="1" applyBorder="1" applyAlignment="1" applyProtection="1">
      <alignment horizontal="left" vertical="center"/>
      <protection/>
    </xf>
    <xf numFmtId="0" fontId="12" fillId="34" borderId="83" xfId="55" applyNumberFormat="1" applyFont="1" applyFill="1" applyBorder="1" applyAlignment="1" applyProtection="1">
      <alignment horizontal="left" vertical="center"/>
      <protection/>
    </xf>
    <xf numFmtId="0" fontId="12" fillId="34" borderId="84" xfId="55" applyNumberFormat="1" applyFont="1" applyFill="1" applyBorder="1" applyAlignment="1" applyProtection="1">
      <alignment horizontal="left" vertical="center"/>
      <protection/>
    </xf>
    <xf numFmtId="165" fontId="4" fillId="34" borderId="35" xfId="43" applyNumberFormat="1" applyFont="1" applyFill="1" applyBorder="1" applyAlignment="1" applyProtection="1">
      <alignment horizontal="left" vertical="center"/>
      <protection/>
    </xf>
    <xf numFmtId="0" fontId="3" fillId="35" borderId="20" xfId="55" applyNumberFormat="1" applyFont="1" applyFill="1" applyBorder="1" applyAlignment="1" applyProtection="1">
      <alignment horizontal="left"/>
      <protection/>
    </xf>
    <xf numFmtId="0" fontId="3" fillId="35" borderId="85" xfId="55" applyNumberFormat="1" applyFont="1" applyFill="1" applyBorder="1" applyAlignment="1" applyProtection="1">
      <alignment horizontal="left"/>
      <protection/>
    </xf>
    <xf numFmtId="165" fontId="4" fillId="38" borderId="83" xfId="43" applyNumberFormat="1" applyFont="1" applyFill="1" applyBorder="1" applyAlignment="1" applyProtection="1">
      <alignment horizontal="left" vertical="center"/>
      <protection/>
    </xf>
    <xf numFmtId="0" fontId="56" fillId="38" borderId="83" xfId="55" applyFill="1" applyBorder="1" applyAlignment="1" applyProtection="1">
      <alignment vertical="center"/>
      <protection/>
    </xf>
    <xf numFmtId="0" fontId="3" fillId="36" borderId="41" xfId="55" applyNumberFormat="1" applyFont="1" applyFill="1" applyBorder="1" applyAlignment="1" applyProtection="1">
      <alignment horizontal="left" vertical="top"/>
      <protection locked="0"/>
    </xf>
    <xf numFmtId="0" fontId="3" fillId="36" borderId="30" xfId="55" applyNumberFormat="1" applyFont="1" applyFill="1" applyBorder="1" applyAlignment="1" applyProtection="1">
      <alignment horizontal="left" vertical="top"/>
      <protection locked="0"/>
    </xf>
    <xf numFmtId="0" fontId="3" fillId="36" borderId="86" xfId="55" applyNumberFormat="1" applyFont="1" applyFill="1" applyBorder="1" applyAlignment="1" applyProtection="1">
      <alignment horizontal="left" vertical="top"/>
      <protection locked="0"/>
    </xf>
    <xf numFmtId="0" fontId="4" fillId="33" borderId="35" xfId="55" applyFont="1" applyFill="1" applyBorder="1" applyAlignment="1" applyProtection="1">
      <alignment horizontal="left" wrapText="1"/>
      <protection/>
    </xf>
    <xf numFmtId="0" fontId="5" fillId="34" borderId="58" xfId="55" applyFont="1" applyFill="1" applyBorder="1" applyProtection="1">
      <alignment/>
      <protection/>
    </xf>
    <xf numFmtId="0" fontId="5" fillId="34" borderId="87" xfId="55" applyFont="1" applyFill="1" applyBorder="1" applyProtection="1">
      <alignment/>
      <protection/>
    </xf>
    <xf numFmtId="0" fontId="5" fillId="34" borderId="32" xfId="55" applyFont="1" applyFill="1" applyBorder="1" applyProtection="1">
      <alignment/>
      <protection/>
    </xf>
    <xf numFmtId="0" fontId="5" fillId="34" borderId="88" xfId="55" applyFont="1" applyFill="1" applyBorder="1" applyProtection="1">
      <alignment/>
      <protection/>
    </xf>
    <xf numFmtId="0" fontId="5" fillId="34" borderId="26" xfId="55" applyFont="1" applyFill="1" applyBorder="1" applyProtection="1">
      <alignment/>
      <protection/>
    </xf>
    <xf numFmtId="0" fontId="5" fillId="34" borderId="89" xfId="55" applyFont="1" applyFill="1" applyBorder="1" applyProtection="1">
      <alignment/>
      <protection/>
    </xf>
    <xf numFmtId="0" fontId="3" fillId="40" borderId="79" xfId="55" applyNumberFormat="1" applyFont="1" applyFill="1" applyBorder="1" applyAlignment="1" applyProtection="1">
      <alignment horizontal="left" vertical="center"/>
      <protection locked="0"/>
    </xf>
    <xf numFmtId="0" fontId="3" fillId="40" borderId="90" xfId="55" applyNumberFormat="1" applyFont="1" applyFill="1" applyBorder="1" applyAlignment="1" applyProtection="1">
      <alignment horizontal="left" vertical="center"/>
      <protection locked="0"/>
    </xf>
    <xf numFmtId="0" fontId="3" fillId="36" borderId="91" xfId="55" applyFont="1" applyFill="1" applyBorder="1" applyAlignment="1" applyProtection="1">
      <alignment horizontal="left" vertical="top" wrapText="1"/>
      <protection locked="0"/>
    </xf>
    <xf numFmtId="0" fontId="3" fillId="36" borderId="57" xfId="55" applyFont="1" applyFill="1" applyBorder="1" applyAlignment="1" applyProtection="1">
      <alignment horizontal="left" vertical="top" wrapText="1"/>
      <protection locked="0"/>
    </xf>
    <xf numFmtId="0" fontId="3" fillId="40" borderId="20" xfId="55" applyNumberFormat="1" applyFont="1" applyFill="1" applyBorder="1" applyAlignment="1" applyProtection="1" quotePrefix="1">
      <alignment horizontal="left" vertical="center"/>
      <protection locked="0"/>
    </xf>
    <xf numFmtId="0" fontId="3" fillId="40" borderId="20" xfId="55" applyNumberFormat="1" applyFont="1" applyFill="1" applyBorder="1" applyAlignment="1" applyProtection="1">
      <alignment horizontal="left" vertical="center"/>
      <protection locked="0"/>
    </xf>
    <xf numFmtId="0" fontId="3" fillId="40" borderId="85" xfId="55" applyNumberFormat="1" applyFont="1" applyFill="1" applyBorder="1" applyAlignment="1" applyProtection="1">
      <alignment horizontal="left" vertical="center"/>
      <protection locked="0"/>
    </xf>
    <xf numFmtId="165" fontId="4" fillId="34" borderId="11" xfId="43" applyNumberFormat="1" applyFont="1" applyFill="1" applyBorder="1" applyAlignment="1" applyProtection="1">
      <alignment horizontal="left" vertical="center"/>
      <protection/>
    </xf>
    <xf numFmtId="165" fontId="4" fillId="34" borderId="92" xfId="43" applyNumberFormat="1" applyFont="1" applyFill="1" applyBorder="1" applyAlignment="1" applyProtection="1">
      <alignment horizontal="left" vertical="center"/>
      <protection/>
    </xf>
    <xf numFmtId="165" fontId="3" fillId="34" borderId="93" xfId="43" applyNumberFormat="1" applyFont="1" applyFill="1" applyBorder="1" applyAlignment="1" applyProtection="1">
      <alignment horizontal="left" vertical="center"/>
      <protection/>
    </xf>
    <xf numFmtId="0" fontId="2" fillId="0" borderId="93" xfId="55" applyFont="1" applyBorder="1" applyAlignment="1" applyProtection="1">
      <alignment vertical="center"/>
      <protection/>
    </xf>
    <xf numFmtId="0" fontId="64" fillId="0" borderId="0" xfId="55" applyFont="1" applyFill="1" applyAlignment="1" applyProtection="1" quotePrefix="1">
      <alignment horizontal="left" wrapText="1"/>
      <protection/>
    </xf>
    <xf numFmtId="165" fontId="4" fillId="34" borderId="94" xfId="43" applyNumberFormat="1" applyFont="1" applyFill="1" applyBorder="1" applyAlignment="1" applyProtection="1">
      <alignment horizontal="left" vertical="top"/>
      <protection/>
    </xf>
    <xf numFmtId="165" fontId="4" fillId="34" borderId="23" xfId="43" applyNumberFormat="1" applyFont="1" applyFill="1" applyBorder="1" applyAlignment="1" applyProtection="1">
      <alignment horizontal="left" vertical="top"/>
      <protection/>
    </xf>
    <xf numFmtId="0" fontId="3" fillId="36" borderId="23" xfId="55" applyNumberFormat="1" applyFont="1" applyFill="1" applyBorder="1" applyAlignment="1" applyProtection="1" quotePrefix="1">
      <alignment horizontal="left" vertical="top"/>
      <protection locked="0"/>
    </xf>
    <xf numFmtId="0" fontId="3" fillId="36" borderId="23" xfId="55" applyNumberFormat="1" applyFont="1" applyFill="1" applyBorder="1" applyAlignment="1" applyProtection="1">
      <alignment horizontal="left" vertical="top"/>
      <protection locked="0"/>
    </xf>
    <xf numFmtId="0" fontId="3" fillId="36" borderId="80" xfId="55" applyNumberFormat="1" applyFont="1" applyFill="1" applyBorder="1" applyAlignment="1" applyProtection="1">
      <alignment horizontal="left" vertical="top"/>
      <protection locked="0"/>
    </xf>
    <xf numFmtId="0" fontId="3" fillId="36" borderId="20" xfId="55" applyNumberFormat="1" applyFont="1" applyFill="1" applyBorder="1" applyAlignment="1" applyProtection="1" quotePrefix="1">
      <alignment horizontal="left" vertical="top"/>
      <protection locked="0"/>
    </xf>
    <xf numFmtId="0" fontId="3" fillId="36" borderId="20" xfId="55" applyNumberFormat="1" applyFont="1" applyFill="1" applyBorder="1" applyAlignment="1" applyProtection="1">
      <alignment horizontal="left" vertical="top"/>
      <protection locked="0"/>
    </xf>
    <xf numFmtId="0" fontId="3" fillId="36" borderId="85" xfId="55" applyNumberFormat="1" applyFont="1" applyFill="1" applyBorder="1" applyAlignment="1" applyProtection="1">
      <alignment horizontal="left" vertical="top"/>
      <protection locked="0"/>
    </xf>
    <xf numFmtId="0" fontId="3" fillId="36" borderId="19" xfId="55" applyNumberFormat="1" applyFont="1" applyFill="1" applyBorder="1" applyAlignment="1" applyProtection="1" quotePrefix="1">
      <alignment horizontal="left" vertical="top"/>
      <protection locked="0"/>
    </xf>
    <xf numFmtId="0" fontId="56" fillId="0" borderId="92" xfId="55" applyBorder="1" applyAlignment="1" applyProtection="1">
      <alignment vertical="center"/>
      <protection/>
    </xf>
    <xf numFmtId="0" fontId="3" fillId="34" borderId="23" xfId="52" applyNumberFormat="1" applyFont="1" applyFill="1" applyBorder="1" applyAlignment="1" applyProtection="1">
      <alignment horizontal="left"/>
      <protection/>
    </xf>
    <xf numFmtId="0" fontId="3" fillId="34" borderId="80" xfId="52" applyNumberFormat="1" applyFont="1" applyFill="1" applyBorder="1" applyAlignment="1" applyProtection="1">
      <alignment horizontal="left"/>
      <protection/>
    </xf>
    <xf numFmtId="0" fontId="3" fillId="36" borderId="79" xfId="55" applyNumberFormat="1" applyFont="1" applyFill="1" applyBorder="1" applyAlignment="1" applyProtection="1">
      <alignment horizontal="left" vertical="top"/>
      <protection locked="0"/>
    </xf>
    <xf numFmtId="0" fontId="3" fillId="36" borderId="90" xfId="55" applyNumberFormat="1" applyFont="1" applyFill="1" applyBorder="1" applyAlignment="1" applyProtection="1">
      <alignment horizontal="left" vertical="top"/>
      <protection locked="0"/>
    </xf>
    <xf numFmtId="0" fontId="62" fillId="38" borderId="61" xfId="55" applyNumberFormat="1" applyFont="1" applyFill="1" applyBorder="1" applyAlignment="1" applyProtection="1">
      <alignment horizontal="left" vertical="center"/>
      <protection/>
    </xf>
    <xf numFmtId="0" fontId="62" fillId="38" borderId="95" xfId="55" applyNumberFormat="1" applyFont="1" applyFill="1" applyBorder="1" applyAlignment="1" applyProtection="1">
      <alignment horizontal="left" vertical="center"/>
      <protection/>
    </xf>
    <xf numFmtId="0" fontId="3" fillId="37" borderId="25" xfId="55" applyNumberFormat="1" applyFont="1" applyFill="1" applyBorder="1" applyAlignment="1" applyProtection="1">
      <alignment horizontal="left" vertical="center"/>
      <protection/>
    </xf>
    <xf numFmtId="0" fontId="3" fillId="37" borderId="23" xfId="55" applyNumberFormat="1" applyFont="1" applyFill="1" applyBorder="1" applyAlignment="1" applyProtection="1">
      <alignment horizontal="left" vertical="center"/>
      <protection/>
    </xf>
    <xf numFmtId="0" fontId="3" fillId="37" borderId="80" xfId="55" applyNumberFormat="1" applyFont="1" applyFill="1" applyBorder="1" applyAlignment="1" applyProtection="1">
      <alignment horizontal="left" vertical="center"/>
      <protection/>
    </xf>
    <xf numFmtId="165" fontId="3" fillId="34" borderId="96" xfId="43" applyNumberFormat="1" applyFont="1" applyFill="1" applyBorder="1" applyAlignment="1" applyProtection="1">
      <alignment horizontal="left" vertical="top" wrapText="1"/>
      <protection/>
    </xf>
    <xf numFmtId="165" fontId="3" fillId="34" borderId="97" xfId="43" applyNumberFormat="1" applyFont="1" applyFill="1" applyBorder="1" applyAlignment="1" applyProtection="1">
      <alignment horizontal="left" vertical="top" wrapText="1"/>
      <protection/>
    </xf>
    <xf numFmtId="0" fontId="2" fillId="0" borderId="98" xfId="55" applyFont="1" applyBorder="1" applyAlignment="1" applyProtection="1">
      <alignment vertical="top" wrapText="1"/>
      <protection/>
    </xf>
    <xf numFmtId="0" fontId="3" fillId="36" borderId="93" xfId="55" applyFont="1" applyFill="1" applyBorder="1" applyAlignment="1" applyProtection="1">
      <alignment horizontal="left" vertical="top" wrapText="1"/>
      <protection locked="0"/>
    </xf>
    <xf numFmtId="0" fontId="3" fillId="36" borderId="19" xfId="55" applyFont="1" applyFill="1" applyBorder="1" applyAlignment="1" applyProtection="1">
      <alignment horizontal="left" vertical="top" wrapText="1"/>
      <protection locked="0"/>
    </xf>
    <xf numFmtId="2" fontId="4" fillId="0" borderId="0" xfId="55" applyNumberFormat="1" applyFont="1" applyFill="1" applyAlignment="1" applyProtection="1">
      <alignment horizontal="left"/>
      <protection/>
    </xf>
    <xf numFmtId="165" fontId="3" fillId="34" borderId="99" xfId="43" applyNumberFormat="1" applyFont="1" applyFill="1" applyBorder="1" applyAlignment="1" applyProtection="1">
      <alignment horizontal="left" vertical="top" wrapText="1"/>
      <protection/>
    </xf>
    <xf numFmtId="0" fontId="2" fillId="0" borderId="99" xfId="55" applyFont="1" applyBorder="1" applyAlignment="1" applyProtection="1">
      <alignment vertical="top" wrapText="1"/>
      <protection/>
    </xf>
    <xf numFmtId="165" fontId="3" fillId="34" borderId="100" xfId="43" applyNumberFormat="1" applyFont="1" applyFill="1" applyBorder="1" applyAlignment="1" applyProtection="1">
      <alignment horizontal="left" vertical="top" wrapText="1"/>
      <protection/>
    </xf>
    <xf numFmtId="0" fontId="62" fillId="36" borderId="20" xfId="55" applyNumberFormat="1" applyFont="1" applyFill="1" applyBorder="1" applyAlignment="1" applyProtection="1">
      <alignment horizontal="left" vertical="top"/>
      <protection locked="0"/>
    </xf>
    <xf numFmtId="0" fontId="62" fillId="36" borderId="85" xfId="55" applyNumberFormat="1" applyFont="1" applyFill="1" applyBorder="1" applyAlignment="1" applyProtection="1">
      <alignment horizontal="left" vertical="top"/>
      <protection locked="0"/>
    </xf>
    <xf numFmtId="165" fontId="3" fillId="34" borderId="91" xfId="43" applyNumberFormat="1" applyFont="1" applyFill="1" applyBorder="1" applyAlignment="1" applyProtection="1">
      <alignment horizontal="left" vertical="top"/>
      <protection/>
    </xf>
    <xf numFmtId="0" fontId="2" fillId="0" borderId="91" xfId="55" applyFont="1" applyBorder="1" applyAlignment="1" applyProtection="1">
      <alignment vertical="top"/>
      <protection/>
    </xf>
    <xf numFmtId="165" fontId="3" fillId="34" borderId="33" xfId="43" applyNumberFormat="1" applyFont="1" applyFill="1" applyBorder="1" applyAlignment="1" applyProtection="1">
      <alignment horizontal="left" vertical="top"/>
      <protection/>
    </xf>
    <xf numFmtId="0" fontId="2" fillId="0" borderId="33" xfId="55" applyFont="1" applyBorder="1" applyAlignment="1" applyProtection="1">
      <alignment vertical="top"/>
      <protection/>
    </xf>
    <xf numFmtId="165" fontId="19" fillId="34" borderId="101" xfId="43" applyNumberFormat="1" applyFont="1" applyFill="1" applyBorder="1" applyAlignment="1" applyProtection="1">
      <alignment horizontal="left" vertical="center"/>
      <protection/>
    </xf>
    <xf numFmtId="165" fontId="19" fillId="34" borderId="49" xfId="43" applyNumberFormat="1" applyFont="1" applyFill="1" applyBorder="1" applyAlignment="1" applyProtection="1">
      <alignment horizontal="left" vertical="center"/>
      <protection/>
    </xf>
    <xf numFmtId="0" fontId="19" fillId="33" borderId="35" xfId="0" applyFont="1" applyFill="1" applyBorder="1" applyAlignment="1" applyProtection="1">
      <alignment horizontal="left" wrapText="1"/>
      <protection/>
    </xf>
    <xf numFmtId="0" fontId="21" fillId="40" borderId="102" xfId="0" applyNumberFormat="1" applyFont="1" applyFill="1" applyBorder="1" applyAlignment="1" applyProtection="1" quotePrefix="1">
      <alignment horizontal="left" vertical="top"/>
      <protection locked="0"/>
    </xf>
    <xf numFmtId="0" fontId="65" fillId="0" borderId="11" xfId="0" applyFont="1" applyBorder="1" applyAlignment="1">
      <alignment/>
    </xf>
    <xf numFmtId="0" fontId="65" fillId="0" borderId="92" xfId="0" applyFont="1" applyBorder="1" applyAlignment="1">
      <alignment/>
    </xf>
    <xf numFmtId="0" fontId="21" fillId="36" borderId="103" xfId="0" applyNumberFormat="1" applyFont="1" applyFill="1" applyBorder="1" applyAlignment="1" applyProtection="1">
      <alignment horizontal="left" vertical="center"/>
      <protection locked="0"/>
    </xf>
    <xf numFmtId="0" fontId="65" fillId="0" borderId="91" xfId="0" applyFont="1" applyBorder="1" applyAlignment="1">
      <alignment/>
    </xf>
    <xf numFmtId="0" fontId="65" fillId="0" borderId="104" xfId="0" applyFont="1" applyBorder="1" applyAlignment="1">
      <alignment/>
    </xf>
    <xf numFmtId="0" fontId="21" fillId="36" borderId="105" xfId="0" applyNumberFormat="1" applyFont="1" applyFill="1" applyBorder="1" applyAlignment="1" applyProtection="1">
      <alignment horizontal="left" vertical="center"/>
      <protection locked="0"/>
    </xf>
    <xf numFmtId="0" fontId="65" fillId="0" borderId="93" xfId="0" applyFont="1" applyBorder="1" applyAlignment="1">
      <alignment/>
    </xf>
    <xf numFmtId="0" fontId="65" fillId="0" borderId="106" xfId="0" applyFont="1" applyBorder="1" applyAlignment="1">
      <alignment/>
    </xf>
    <xf numFmtId="0" fontId="21" fillId="37" borderId="94" xfId="55" applyNumberFormat="1" applyFont="1" applyFill="1" applyBorder="1" applyAlignment="1" applyProtection="1">
      <alignment horizontal="left" vertical="center"/>
      <protection/>
    </xf>
    <xf numFmtId="0" fontId="21" fillId="37" borderId="23" xfId="55" applyNumberFormat="1" applyFont="1" applyFill="1" applyBorder="1" applyAlignment="1" applyProtection="1">
      <alignment horizontal="left" vertical="center"/>
      <protection/>
    </xf>
    <xf numFmtId="0" fontId="21" fillId="37" borderId="80" xfId="55" applyNumberFormat="1" applyFont="1" applyFill="1" applyBorder="1" applyAlignment="1" applyProtection="1">
      <alignment horizontal="left" vertical="center"/>
      <protection/>
    </xf>
    <xf numFmtId="165" fontId="19" fillId="34" borderId="107" xfId="43" applyNumberFormat="1" applyFont="1" applyFill="1" applyBorder="1" applyAlignment="1" applyProtection="1">
      <alignment horizontal="left" vertical="center"/>
      <protection/>
    </xf>
    <xf numFmtId="0" fontId="0" fillId="0" borderId="108" xfId="0" applyBorder="1" applyAlignment="1">
      <alignment/>
    </xf>
    <xf numFmtId="0" fontId="19" fillId="34" borderId="48" xfId="0" applyFont="1" applyFill="1" applyBorder="1" applyAlignment="1" applyProtection="1">
      <alignment/>
      <protection/>
    </xf>
    <xf numFmtId="0" fontId="0" fillId="0" borderId="109" xfId="0" applyBorder="1" applyAlignment="1">
      <alignment/>
    </xf>
    <xf numFmtId="0" fontId="21" fillId="36" borderId="110" xfId="0" applyNumberFormat="1" applyFont="1" applyFill="1" applyBorder="1" applyAlignment="1" applyProtection="1">
      <alignment horizontal="left" vertical="top" wrapText="1"/>
      <protection locked="0"/>
    </xf>
    <xf numFmtId="0" fontId="21" fillId="36" borderId="111" xfId="0" applyNumberFormat="1" applyFont="1" applyFill="1" applyBorder="1" applyAlignment="1" applyProtection="1">
      <alignment horizontal="left" vertical="top" wrapText="1"/>
      <protection locked="0"/>
    </xf>
    <xf numFmtId="165" fontId="4" fillId="34" borderId="12" xfId="43" applyNumberFormat="1" applyFont="1" applyFill="1" applyBorder="1" applyAlignment="1" applyProtection="1">
      <alignment horizontal="left" vertical="center"/>
      <protection/>
    </xf>
    <xf numFmtId="0" fontId="21" fillId="36" borderId="22" xfId="0" applyFont="1" applyFill="1" applyBorder="1" applyAlignment="1" applyProtection="1">
      <alignment horizontal="left" vertical="top" wrapText="1"/>
      <protection locked="0"/>
    </xf>
    <xf numFmtId="0" fontId="0" fillId="0" borderId="57" xfId="0" applyBorder="1" applyAlignment="1">
      <alignment horizontal="left" vertical="top" wrapText="1"/>
    </xf>
    <xf numFmtId="0" fontId="21" fillId="36" borderId="21" xfId="0" applyFont="1" applyFill="1" applyBorder="1" applyAlignment="1" applyProtection="1">
      <alignment horizontal="left" vertical="top" wrapText="1"/>
      <protection locked="0"/>
    </xf>
    <xf numFmtId="0" fontId="0" fillId="0" borderId="19" xfId="0" applyBorder="1" applyAlignment="1">
      <alignment horizontal="left" vertical="top" wrapText="1"/>
    </xf>
    <xf numFmtId="0" fontId="21" fillId="36" borderId="112" xfId="0" applyFont="1" applyFill="1" applyBorder="1" applyAlignment="1" applyProtection="1">
      <alignment horizontal="left" vertical="top" wrapText="1"/>
      <protection locked="0"/>
    </xf>
    <xf numFmtId="0" fontId="65" fillId="36" borderId="33" xfId="0" applyFont="1" applyFill="1" applyBorder="1" applyAlignment="1" applyProtection="1">
      <alignment horizontal="left" vertical="top" wrapText="1"/>
      <protection locked="0"/>
    </xf>
    <xf numFmtId="0" fontId="65" fillId="36" borderId="113" xfId="0" applyFont="1" applyFill="1" applyBorder="1" applyAlignment="1" applyProtection="1">
      <alignment horizontal="left" vertical="top" wrapText="1"/>
      <protection locked="0"/>
    </xf>
    <xf numFmtId="0" fontId="65" fillId="36" borderId="114" xfId="0" applyFont="1" applyFill="1" applyBorder="1" applyAlignment="1" applyProtection="1">
      <alignment horizontal="left" vertical="top" wrapText="1"/>
      <protection locked="0"/>
    </xf>
    <xf numFmtId="0" fontId="65" fillId="36" borderId="115" xfId="0" applyFont="1" applyFill="1" applyBorder="1" applyAlignment="1" applyProtection="1">
      <alignment horizontal="left" vertical="top" wrapText="1"/>
      <protection locked="0"/>
    </xf>
    <xf numFmtId="0" fontId="65" fillId="36" borderId="116" xfId="0" applyFont="1" applyFill="1" applyBorder="1" applyAlignment="1" applyProtection="1">
      <alignment horizontal="left" vertical="top" wrapText="1"/>
      <protection locked="0"/>
    </xf>
    <xf numFmtId="0" fontId="21" fillId="34" borderId="82" xfId="0" applyNumberFormat="1" applyFont="1" applyFill="1" applyBorder="1" applyAlignment="1" applyProtection="1">
      <alignment horizontal="left" vertical="center"/>
      <protection/>
    </xf>
    <xf numFmtId="0" fontId="65" fillId="0" borderId="83" xfId="0" applyFont="1" applyBorder="1" applyAlignment="1">
      <alignment/>
    </xf>
    <xf numFmtId="0" fontId="65" fillId="0" borderId="84" xfId="0" applyFont="1" applyBorder="1" applyAlignment="1">
      <alignment/>
    </xf>
    <xf numFmtId="0" fontId="21" fillId="37" borderId="12" xfId="55" applyNumberFormat="1" applyFont="1" applyFill="1" applyBorder="1" applyAlignment="1" applyProtection="1">
      <alignment horizontal="left" vertical="center"/>
      <protection/>
    </xf>
    <xf numFmtId="0" fontId="21" fillId="37" borderId="11" xfId="55" applyNumberFormat="1" applyFont="1" applyFill="1" applyBorder="1" applyAlignment="1" applyProtection="1">
      <alignment horizontal="left" vertical="center"/>
      <protection/>
    </xf>
    <xf numFmtId="0" fontId="21" fillId="37" borderId="92" xfId="55" applyNumberFormat="1" applyFont="1" applyFill="1" applyBorder="1" applyAlignment="1" applyProtection="1">
      <alignment horizontal="left" vertical="center"/>
      <protection/>
    </xf>
    <xf numFmtId="0" fontId="69" fillId="0" borderId="117" xfId="0" applyNumberFormat="1" applyFont="1" applyFill="1" applyBorder="1" applyAlignment="1" applyProtection="1">
      <alignment horizontal="left"/>
      <protection/>
    </xf>
    <xf numFmtId="0" fontId="69" fillId="0" borderId="0" xfId="0" applyFont="1" applyFill="1" applyAlignment="1">
      <alignment/>
    </xf>
    <xf numFmtId="0" fontId="19" fillId="34" borderId="107" xfId="0" applyFont="1" applyFill="1" applyBorder="1" applyAlignment="1" applyProtection="1">
      <alignment/>
      <protection/>
    </xf>
    <xf numFmtId="0" fontId="21" fillId="36" borderId="118" xfId="0" applyNumberFormat="1" applyFont="1" applyFill="1" applyBorder="1" applyAlignment="1" applyProtection="1">
      <alignment horizontal="left" vertical="top" wrapText="1"/>
      <protection locked="0"/>
    </xf>
    <xf numFmtId="0" fontId="21" fillId="36" borderId="119" xfId="0" applyNumberFormat="1" applyFont="1" applyFill="1" applyBorder="1" applyAlignment="1" applyProtection="1">
      <alignment horizontal="left" vertical="top" wrapText="1"/>
      <protection locked="0"/>
    </xf>
    <xf numFmtId="0" fontId="21" fillId="36" borderId="120" xfId="0" applyNumberFormat="1" applyFont="1" applyFill="1" applyBorder="1" applyAlignment="1" applyProtection="1">
      <alignment horizontal="left" vertical="top" wrapText="1"/>
      <protection locked="0"/>
    </xf>
    <xf numFmtId="0" fontId="21" fillId="36" borderId="121" xfId="0" applyNumberFormat="1" applyFont="1" applyFill="1" applyBorder="1" applyAlignment="1" applyProtection="1">
      <alignment horizontal="left" vertical="top" wrapText="1"/>
      <protection locked="0"/>
    </xf>
    <xf numFmtId="0" fontId="21" fillId="36" borderId="48" xfId="0" applyNumberFormat="1" applyFont="1" applyFill="1" applyBorder="1" applyAlignment="1" applyProtection="1">
      <alignment horizontal="left" vertical="center" wrapText="1"/>
      <protection locked="0"/>
    </xf>
    <xf numFmtId="0" fontId="21" fillId="36" borderId="109" xfId="0" applyNumberFormat="1" applyFont="1" applyFill="1" applyBorder="1" applyAlignment="1" applyProtection="1">
      <alignment horizontal="left" vertical="center" wrapText="1"/>
      <protection locked="0"/>
    </xf>
    <xf numFmtId="0" fontId="21" fillId="36" borderId="21" xfId="0" applyNumberFormat="1" applyFont="1" applyFill="1" applyBorder="1" applyAlignment="1" applyProtection="1">
      <alignment horizontal="left" vertical="top" wrapText="1"/>
      <protection locked="0"/>
    </xf>
    <xf numFmtId="0" fontId="21" fillId="36" borderId="106" xfId="0" applyNumberFormat="1" applyFont="1" applyFill="1" applyBorder="1" applyAlignment="1" applyProtection="1">
      <alignment horizontal="left" vertical="top" wrapText="1"/>
      <protection locked="0"/>
    </xf>
    <xf numFmtId="0" fontId="21" fillId="36" borderId="110" xfId="0" applyNumberFormat="1" applyFont="1" applyFill="1" applyBorder="1" applyAlignment="1" applyProtection="1">
      <alignment horizontal="left" vertical="center" wrapText="1"/>
      <protection locked="0"/>
    </xf>
    <xf numFmtId="0" fontId="21" fillId="36" borderId="111" xfId="0" applyNumberFormat="1" applyFont="1" applyFill="1" applyBorder="1" applyAlignment="1" applyProtection="1">
      <alignment horizontal="left" vertical="center" wrapText="1"/>
      <protection locked="0"/>
    </xf>
    <xf numFmtId="0" fontId="70" fillId="38" borderId="12" xfId="0" applyFont="1" applyFill="1" applyBorder="1" applyAlignment="1" applyProtection="1">
      <alignment horizontal="right" vertical="center"/>
      <protection/>
    </xf>
    <xf numFmtId="0" fontId="70" fillId="38" borderId="92" xfId="0" applyFont="1" applyFill="1" applyBorder="1" applyAlignment="1" applyProtection="1">
      <alignment horizontal="right" vertical="center"/>
      <protection/>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Dezimal 3" xfId="44"/>
    <cellStyle name="Eingabe" xfId="45"/>
    <cellStyle name="Ergebnis" xfId="46"/>
    <cellStyle name="Erklärender Text" xfId="47"/>
    <cellStyle name="Gut" xfId="48"/>
    <cellStyle name="Neutral" xfId="49"/>
    <cellStyle name="Notiz" xfId="50"/>
    <cellStyle name="Percent" xfId="51"/>
    <cellStyle name="Prozent 2" xfId="52"/>
    <cellStyle name="Prozent 3" xfId="53"/>
    <cellStyle name="Schlecht" xfId="54"/>
    <cellStyle name="Standard 2" xfId="55"/>
    <cellStyle name="Standard_ElCom_Kostenrechnung_ Tarife 2011_d_20100525" xfId="56"/>
    <cellStyle name="Standard_Vorschlag Gestehungskostenblatt Kore-Tool 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dxfs count="10">
    <dxf>
      <fill>
        <patternFill>
          <bgColor indexed="43"/>
        </patternFill>
      </fill>
    </dxf>
    <dxf>
      <fill>
        <patternFill>
          <bgColor indexed="43"/>
        </patternFill>
      </fill>
    </dxf>
    <dxf>
      <font>
        <b val="0"/>
        <i val="0"/>
        <u val="none"/>
        <strike val="0"/>
        <name val="Cambria"/>
        <color indexed="12"/>
      </font>
    </dxf>
    <dxf>
      <font>
        <color indexed="8"/>
      </font>
    </dxf>
    <dxf>
      <font>
        <b val="0"/>
        <i val="0"/>
        <color indexed="9"/>
      </font>
    </dxf>
    <dxf>
      <fill>
        <patternFill>
          <bgColor indexed="44"/>
        </patternFill>
      </fill>
    </dxf>
    <dxf>
      <fill>
        <patternFill>
          <bgColor indexed="43"/>
        </patternFill>
      </fill>
    </dxf>
    <dxf>
      <fill>
        <patternFill>
          <bgColor indexed="44"/>
        </patternFill>
      </fill>
    </dxf>
    <dxf>
      <fill>
        <patternFill>
          <bgColor indexed="43"/>
        </patternFill>
      </fill>
    </dxf>
    <dxf>
      <font>
        <b val="0"/>
        <i val="0"/>
        <u val="none"/>
        <strike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57150</xdr:rowOff>
    </xdr:from>
    <xdr:to>
      <xdr:col>12</xdr:col>
      <xdr:colOff>142875</xdr:colOff>
      <xdr:row>54</xdr:row>
      <xdr:rowOff>142875</xdr:rowOff>
    </xdr:to>
    <xdr:grpSp>
      <xdr:nvGrpSpPr>
        <xdr:cNvPr id="1" name="Group 1057"/>
        <xdr:cNvGrpSpPr>
          <a:grpSpLocks/>
        </xdr:cNvGrpSpPr>
      </xdr:nvGrpSpPr>
      <xdr:grpSpPr>
        <a:xfrm>
          <a:off x="85725" y="1609725"/>
          <a:ext cx="15230475" cy="8324850"/>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85725</xdr:colOff>
      <xdr:row>55</xdr:row>
      <xdr:rowOff>104775</xdr:rowOff>
    </xdr:from>
    <xdr:to>
      <xdr:col>12</xdr:col>
      <xdr:colOff>171450</xdr:colOff>
      <xdr:row>66</xdr:row>
      <xdr:rowOff>76200</xdr:rowOff>
    </xdr:to>
    <xdr:grpSp>
      <xdr:nvGrpSpPr>
        <xdr:cNvPr id="6" name="Group 1057"/>
        <xdr:cNvGrpSpPr>
          <a:grpSpLocks/>
        </xdr:cNvGrpSpPr>
      </xdr:nvGrpSpPr>
      <xdr:grpSpPr>
        <a:xfrm>
          <a:off x="85725" y="10096500"/>
          <a:ext cx="15259050" cy="4257675"/>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0</xdr:rowOff>
    </xdr:from>
    <xdr:to>
      <xdr:col>12</xdr:col>
      <xdr:colOff>0</xdr:colOff>
      <xdr:row>47</xdr:row>
      <xdr:rowOff>57150</xdr:rowOff>
    </xdr:to>
    <xdr:grpSp>
      <xdr:nvGrpSpPr>
        <xdr:cNvPr id="1" name="Group 1057"/>
        <xdr:cNvGrpSpPr>
          <a:grpSpLocks/>
        </xdr:cNvGrpSpPr>
      </xdr:nvGrpSpPr>
      <xdr:grpSpPr>
        <a:xfrm>
          <a:off x="66675" y="1952625"/>
          <a:ext cx="17221200" cy="7400925"/>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48</xdr:row>
      <xdr:rowOff>0</xdr:rowOff>
    </xdr:from>
    <xdr:to>
      <xdr:col>12</xdr:col>
      <xdr:colOff>0</xdr:colOff>
      <xdr:row>57</xdr:row>
      <xdr:rowOff>114300</xdr:rowOff>
    </xdr:to>
    <xdr:grpSp>
      <xdr:nvGrpSpPr>
        <xdr:cNvPr id="6" name="Group 1057"/>
        <xdr:cNvGrpSpPr>
          <a:grpSpLocks/>
        </xdr:cNvGrpSpPr>
      </xdr:nvGrpSpPr>
      <xdr:grpSpPr>
        <a:xfrm>
          <a:off x="57150" y="9458325"/>
          <a:ext cx="17230725" cy="1962150"/>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8"/>
  <sheetViews>
    <sheetView tabSelected="1" zoomScale="130" zoomScaleNormal="130" zoomScalePageLayoutView="110" workbookViewId="0" topLeftCell="A4">
      <selection activeCell="A39" sqref="A39:IV40"/>
    </sheetView>
  </sheetViews>
  <sheetFormatPr defaultColWidth="11.421875" defaultRowHeight="12.75"/>
  <cols>
    <col min="1" max="1" width="169.8515625" style="0" customWidth="1"/>
  </cols>
  <sheetData>
    <row r="1" ht="18">
      <c r="A1" s="184" t="s">
        <v>59</v>
      </c>
    </row>
    <row r="2" ht="6" customHeight="1"/>
    <row r="3" s="84" customFormat="1" ht="51">
      <c r="A3" s="85" t="s">
        <v>66</v>
      </c>
    </row>
    <row r="4" ht="21.75" customHeight="1">
      <c r="A4" s="168"/>
    </row>
    <row r="5" s="84" customFormat="1" ht="18">
      <c r="A5" s="173" t="s">
        <v>60</v>
      </c>
    </row>
    <row r="6" ht="7.5" customHeight="1">
      <c r="A6" s="168"/>
    </row>
    <row r="7" ht="15.75">
      <c r="A7" s="172" t="s">
        <v>75</v>
      </c>
    </row>
    <row r="8" ht="38.25">
      <c r="A8" s="85" t="s">
        <v>77</v>
      </c>
    </row>
    <row r="9" s="84" customFormat="1" ht="51">
      <c r="A9" s="85" t="s">
        <v>85</v>
      </c>
    </row>
    <row r="10" s="84" customFormat="1" ht="21.75" customHeight="1">
      <c r="A10" s="85"/>
    </row>
    <row r="11" ht="15.75">
      <c r="A11" s="169" t="s">
        <v>47</v>
      </c>
    </row>
    <row r="12" ht="38.25" customHeight="1">
      <c r="A12" s="85" t="s">
        <v>48</v>
      </c>
    </row>
    <row r="13" ht="21.75" customHeight="1">
      <c r="A13" s="85"/>
    </row>
    <row r="14" ht="15.75">
      <c r="A14" s="169" t="s">
        <v>49</v>
      </c>
    </row>
    <row r="15" ht="38.25">
      <c r="A15" s="85" t="s">
        <v>78</v>
      </c>
    </row>
    <row r="16" s="84" customFormat="1" ht="20.25" customHeight="1">
      <c r="A16" s="85"/>
    </row>
    <row r="17" ht="25.5">
      <c r="A17" s="168" t="s">
        <v>80</v>
      </c>
    </row>
    <row r="18" s="84" customFormat="1" ht="20.25" customHeight="1">
      <c r="A18" s="85"/>
    </row>
    <row r="19" s="84" customFormat="1" ht="15.75">
      <c r="A19" s="169" t="s">
        <v>1</v>
      </c>
    </row>
    <row r="20" s="84" customFormat="1" ht="51">
      <c r="A20" s="227" t="s">
        <v>92</v>
      </c>
    </row>
    <row r="21" ht="18">
      <c r="A21" s="174" t="s">
        <v>65</v>
      </c>
    </row>
    <row r="22" ht="18">
      <c r="A22" s="174"/>
    </row>
    <row r="23" s="84" customFormat="1" ht="15.75">
      <c r="A23" s="172" t="s">
        <v>76</v>
      </c>
    </row>
    <row r="24" ht="38.25" customHeight="1">
      <c r="A24" s="85" t="s">
        <v>67</v>
      </c>
    </row>
    <row r="25" ht="38.25">
      <c r="A25" s="168" t="s">
        <v>79</v>
      </c>
    </row>
    <row r="26" ht="21.75" customHeight="1">
      <c r="A26" s="168"/>
    </row>
    <row r="27" ht="15.75">
      <c r="A27" s="169" t="s">
        <v>47</v>
      </c>
    </row>
    <row r="28" ht="38.25" customHeight="1">
      <c r="A28" s="216" t="s">
        <v>48</v>
      </c>
    </row>
    <row r="29" s="84" customFormat="1" ht="18.75" customHeight="1">
      <c r="A29" s="85"/>
    </row>
    <row r="30" s="84" customFormat="1" ht="15.75">
      <c r="A30" s="169" t="s">
        <v>49</v>
      </c>
    </row>
    <row r="31" s="84" customFormat="1" ht="38.25">
      <c r="A31" s="85" t="s">
        <v>46</v>
      </c>
    </row>
    <row r="32" s="84" customFormat="1" ht="21.75" customHeight="1">
      <c r="A32" s="85"/>
    </row>
    <row r="33" s="84" customFormat="1" ht="15.75">
      <c r="A33" s="169" t="s">
        <v>1</v>
      </c>
    </row>
    <row r="34" s="84" customFormat="1" ht="51">
      <c r="A34" s="227" t="s">
        <v>91</v>
      </c>
    </row>
    <row r="35" ht="12.75">
      <c r="A35" s="85"/>
    </row>
    <row r="36" ht="12.75">
      <c r="A36" s="85"/>
    </row>
    <row r="37" ht="12.75">
      <c r="A37" s="85"/>
    </row>
    <row r="38" s="84" customFormat="1" ht="12.75">
      <c r="A38"/>
    </row>
  </sheetData>
  <sheetProtection/>
  <printOptions/>
  <pageMargins left="0.7086614173228347" right="0.7086614173228347" top="0.6692913385826772" bottom="0.5511811023622047" header="0.31496062992125984" footer="0.31496062992125984"/>
  <pageSetup horizontalDpi="600" verticalDpi="600" orientation="landscape" paperSize="9" r:id="rId1"/>
  <headerFooter>
    <oddHeader>&amp;C&amp;D</oddHeader>
    <oddFooter>&amp;L&amp;A Deckungsdifferenzen (1/2012)&amp;RSeite &amp;P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141"/>
  <sheetViews>
    <sheetView zoomScalePageLayoutView="0" workbookViewId="0" topLeftCell="A1">
      <selection activeCell="E15" sqref="E15"/>
    </sheetView>
  </sheetViews>
  <sheetFormatPr defaultColWidth="11.00390625" defaultRowHeight="12.75"/>
  <cols>
    <col min="1" max="1" width="6.421875" style="2" customWidth="1"/>
    <col min="2" max="2" width="2.57421875" style="2" customWidth="1"/>
    <col min="3" max="3" width="48.28125" style="2" customWidth="1"/>
    <col min="4" max="4" width="16.00390625" style="2" customWidth="1"/>
    <col min="5" max="5" width="23.140625" style="2" customWidth="1"/>
    <col min="6" max="11" width="13.28125" style="2" customWidth="1"/>
    <col min="12" max="12" width="51.421875" style="3" customWidth="1"/>
    <col min="13" max="13" width="3.8515625" style="2" customWidth="1"/>
    <col min="14" max="14" width="14.7109375" style="2" customWidth="1"/>
    <col min="15" max="15" width="12.00390625" style="2" customWidth="1"/>
    <col min="16" max="16" width="33.7109375" style="2" customWidth="1"/>
    <col min="17" max="17" width="3.140625" style="2" customWidth="1"/>
    <col min="18" max="22" width="11.421875" style="2" customWidth="1"/>
    <col min="23" max="16384" width="11.00390625" style="1" customWidth="1"/>
  </cols>
  <sheetData>
    <row r="1" spans="1:22" s="2" customFormat="1" ht="15">
      <c r="A1" s="6"/>
      <c r="B1" s="6"/>
      <c r="C1" s="6"/>
      <c r="D1" s="6"/>
      <c r="E1" s="6"/>
      <c r="F1" s="6"/>
      <c r="G1" s="6"/>
      <c r="H1" s="68"/>
      <c r="I1" s="69"/>
      <c r="J1" s="69"/>
      <c r="K1" s="69"/>
      <c r="L1" s="70"/>
      <c r="M1" s="6"/>
      <c r="N1" s="6"/>
      <c r="O1" s="6"/>
      <c r="P1" s="6"/>
      <c r="Q1" s="6"/>
      <c r="R1" s="6"/>
      <c r="S1" s="6"/>
      <c r="T1" s="6"/>
      <c r="U1" s="6"/>
      <c r="V1" s="6"/>
    </row>
    <row r="2" spans="1:22" s="2" customFormat="1" ht="15.75">
      <c r="A2" s="6"/>
      <c r="B2" s="71" t="s">
        <v>55</v>
      </c>
      <c r="D2" s="6"/>
      <c r="E2" s="6"/>
      <c r="F2" s="6"/>
      <c r="G2" s="6"/>
      <c r="H2" s="258"/>
      <c r="I2" s="258"/>
      <c r="J2" s="258"/>
      <c r="K2" s="258"/>
      <c r="L2" s="258"/>
      <c r="M2" s="6"/>
      <c r="N2" s="6"/>
      <c r="O2" s="6"/>
      <c r="P2" s="6"/>
      <c r="Q2" s="6"/>
      <c r="R2" s="6"/>
      <c r="S2" s="6"/>
      <c r="T2" s="6"/>
      <c r="U2" s="6"/>
      <c r="V2" s="6"/>
    </row>
    <row r="3" spans="1:22" s="2" customFormat="1" ht="20.25">
      <c r="A3" s="6"/>
      <c r="B3" s="62"/>
      <c r="C3" s="6"/>
      <c r="D3" s="6"/>
      <c r="E3" s="6"/>
      <c r="F3" s="6"/>
      <c r="G3" s="6"/>
      <c r="H3" s="68"/>
      <c r="I3" s="69"/>
      <c r="J3" s="69"/>
      <c r="K3" s="69"/>
      <c r="L3" s="70"/>
      <c r="M3" s="6"/>
      <c r="N3" s="6"/>
      <c r="O3" s="6"/>
      <c r="P3" s="6"/>
      <c r="Q3" s="6"/>
      <c r="R3" s="6"/>
      <c r="S3" s="6"/>
      <c r="T3" s="6"/>
      <c r="U3" s="6"/>
      <c r="V3" s="6"/>
    </row>
    <row r="4" spans="1:22" s="2" customFormat="1" ht="20.25">
      <c r="A4" s="6"/>
      <c r="B4" s="63" t="s">
        <v>70</v>
      </c>
      <c r="C4" s="6"/>
      <c r="D4" s="6"/>
      <c r="E4" s="6"/>
      <c r="F4" s="6"/>
      <c r="G4" s="6"/>
      <c r="H4" s="68"/>
      <c r="I4" s="69"/>
      <c r="J4" s="69"/>
      <c r="K4" s="69"/>
      <c r="L4" s="70"/>
      <c r="M4" s="6"/>
      <c r="N4" s="6"/>
      <c r="O4" s="6"/>
      <c r="P4" s="6"/>
      <c r="Q4" s="6"/>
      <c r="R4" s="6"/>
      <c r="S4" s="6"/>
      <c r="T4" s="6"/>
      <c r="U4" s="6"/>
      <c r="V4" s="6"/>
    </row>
    <row r="5" spans="1:21" s="2" customFormat="1" ht="19.5" customHeight="1" hidden="1">
      <c r="A5" s="64"/>
      <c r="B5" s="62"/>
      <c r="C5" s="6"/>
      <c r="D5" s="6"/>
      <c r="E5" s="6"/>
      <c r="F5" s="6"/>
      <c r="G5" s="6"/>
      <c r="H5" s="68"/>
      <c r="I5" s="69"/>
      <c r="J5" s="69"/>
      <c r="K5" s="70"/>
      <c r="L5" s="6"/>
      <c r="M5" s="6"/>
      <c r="N5" s="6"/>
      <c r="O5" s="6"/>
      <c r="P5" s="6"/>
      <c r="Q5" s="6"/>
      <c r="R5" s="6"/>
      <c r="S5" s="6"/>
      <c r="T5" s="6"/>
      <c r="U5" s="6"/>
    </row>
    <row r="6" spans="1:21" s="2" customFormat="1" ht="20.25" customHeight="1" hidden="1">
      <c r="A6" s="63"/>
      <c r="B6" s="6"/>
      <c r="C6" s="8"/>
      <c r="D6" s="6"/>
      <c r="E6" s="6"/>
      <c r="F6" s="6"/>
      <c r="G6" s="6"/>
      <c r="H6" s="68"/>
      <c r="I6" s="69"/>
      <c r="J6" s="6"/>
      <c r="K6" s="7"/>
      <c r="L6" s="6"/>
      <c r="M6" s="6"/>
      <c r="N6" s="6"/>
      <c r="O6" s="6"/>
      <c r="P6" s="6"/>
      <c r="Q6" s="6"/>
      <c r="R6" s="6"/>
      <c r="S6" s="6"/>
      <c r="T6" s="6"/>
      <c r="U6" s="6"/>
    </row>
    <row r="7" spans="1:21" s="2" customFormat="1" ht="15" customHeight="1" hidden="1">
      <c r="A7" s="6"/>
      <c r="B7" s="6"/>
      <c r="C7" s="6"/>
      <c r="D7" s="6"/>
      <c r="E7" s="6"/>
      <c r="F7" s="6"/>
      <c r="G7" s="6"/>
      <c r="H7" s="68"/>
      <c r="I7" s="69"/>
      <c r="J7" s="6"/>
      <c r="K7" s="7"/>
      <c r="L7" s="6"/>
      <c r="M7" s="6"/>
      <c r="N7" s="6"/>
      <c r="O7" s="6"/>
      <c r="P7" s="6"/>
      <c r="Q7" s="6"/>
      <c r="R7" s="6"/>
      <c r="S7" s="6"/>
      <c r="T7" s="6"/>
      <c r="U7" s="6"/>
    </row>
    <row r="8" spans="1:21" s="2" customFormat="1" ht="20.25" customHeight="1" hidden="1">
      <c r="A8" s="62"/>
      <c r="B8" s="6"/>
      <c r="C8" s="6"/>
      <c r="D8" s="6"/>
      <c r="E8" s="6"/>
      <c r="F8" s="6"/>
      <c r="G8" s="6"/>
      <c r="H8" s="68"/>
      <c r="I8" s="69"/>
      <c r="J8" s="6"/>
      <c r="K8" s="7"/>
      <c r="L8" s="6"/>
      <c r="M8" s="6"/>
      <c r="N8" s="6"/>
      <c r="O8" s="6"/>
      <c r="P8" s="6"/>
      <c r="Q8" s="6"/>
      <c r="R8" s="6"/>
      <c r="S8" s="6"/>
      <c r="T8" s="6"/>
      <c r="U8" s="6"/>
    </row>
    <row r="9" spans="1:21" s="2" customFormat="1" ht="15" customHeight="1" hidden="1">
      <c r="A9" s="6"/>
      <c r="B9" s="6"/>
      <c r="C9" s="6"/>
      <c r="D9" s="6"/>
      <c r="E9" s="6"/>
      <c r="F9" s="6"/>
      <c r="G9" s="6"/>
      <c r="H9" s="68"/>
      <c r="I9" s="69"/>
      <c r="J9" s="6"/>
      <c r="K9" s="7"/>
      <c r="L9" s="6"/>
      <c r="M9" s="6"/>
      <c r="N9" s="6"/>
      <c r="O9" s="6"/>
      <c r="P9" s="6"/>
      <c r="Q9" s="6"/>
      <c r="R9" s="6"/>
      <c r="S9" s="6"/>
      <c r="T9" s="6"/>
      <c r="U9" s="6"/>
    </row>
    <row r="10" spans="1:21" s="2" customFormat="1" ht="15" customHeight="1" hidden="1">
      <c r="A10" s="6"/>
      <c r="B10" s="6"/>
      <c r="C10" s="6"/>
      <c r="D10" s="6"/>
      <c r="E10" s="6"/>
      <c r="F10" s="6"/>
      <c r="G10" s="6"/>
      <c r="H10" s="68"/>
      <c r="I10" s="69"/>
      <c r="J10" s="6"/>
      <c r="K10" s="7"/>
      <c r="L10" s="6"/>
      <c r="M10" s="6"/>
      <c r="N10" s="6"/>
      <c r="O10" s="6"/>
      <c r="P10" s="6"/>
      <c r="Q10" s="6"/>
      <c r="R10" s="6"/>
      <c r="S10" s="6"/>
      <c r="T10" s="6"/>
      <c r="U10" s="6"/>
    </row>
    <row r="11" spans="1:21" s="2" customFormat="1" ht="15" customHeight="1" hidden="1">
      <c r="A11" s="6"/>
      <c r="B11" s="6"/>
      <c r="C11" s="6"/>
      <c r="D11" s="6"/>
      <c r="E11" s="6"/>
      <c r="F11" s="6"/>
      <c r="G11" s="6"/>
      <c r="H11" s="68"/>
      <c r="I11" s="69"/>
      <c r="J11" s="6"/>
      <c r="K11" s="7"/>
      <c r="L11" s="6"/>
      <c r="M11" s="6"/>
      <c r="N11" s="6"/>
      <c r="O11" s="6"/>
      <c r="P11" s="6"/>
      <c r="Q11" s="6"/>
      <c r="R11" s="6"/>
      <c r="S11" s="6"/>
      <c r="T11" s="6"/>
      <c r="U11" s="6"/>
    </row>
    <row r="12" spans="1:21" s="2" customFormat="1" ht="15" customHeight="1" hidden="1">
      <c r="A12" s="6"/>
      <c r="B12" s="6"/>
      <c r="C12" s="6"/>
      <c r="D12" s="6"/>
      <c r="E12" s="6"/>
      <c r="F12" s="6"/>
      <c r="G12" s="6"/>
      <c r="H12" s="68"/>
      <c r="I12" s="69"/>
      <c r="J12" s="6"/>
      <c r="K12" s="7"/>
      <c r="L12" s="6"/>
      <c r="M12" s="6"/>
      <c r="N12" s="6"/>
      <c r="O12" s="6"/>
      <c r="P12" s="6"/>
      <c r="Q12" s="6"/>
      <c r="R12" s="6"/>
      <c r="S12" s="6"/>
      <c r="T12" s="6"/>
      <c r="U12" s="6"/>
    </row>
    <row r="13" spans="1:21" s="2" customFormat="1" ht="13.5" customHeight="1">
      <c r="A13" s="61"/>
      <c r="B13" s="6"/>
      <c r="C13" s="6"/>
      <c r="D13" s="6"/>
      <c r="E13" s="6"/>
      <c r="F13" s="6"/>
      <c r="G13" s="6"/>
      <c r="H13" s="68"/>
      <c r="I13" s="69"/>
      <c r="J13" s="6"/>
      <c r="K13" s="7"/>
      <c r="L13" s="6"/>
      <c r="M13" s="6"/>
      <c r="N13" s="6"/>
      <c r="O13" s="6"/>
      <c r="P13" s="6"/>
      <c r="Q13" s="6"/>
      <c r="R13" s="6"/>
      <c r="S13" s="6"/>
      <c r="T13" s="6"/>
      <c r="U13" s="6"/>
    </row>
    <row r="14" spans="1:22" s="58" customFormat="1" ht="22.5" customHeight="1">
      <c r="A14" s="59"/>
      <c r="B14" s="65" t="s">
        <v>20</v>
      </c>
      <c r="C14" s="66"/>
      <c r="D14" s="6"/>
      <c r="E14" s="72">
        <v>2011</v>
      </c>
      <c r="F14" s="6"/>
      <c r="G14" s="6"/>
      <c r="H14" s="68"/>
      <c r="I14" s="69"/>
      <c r="J14" s="59"/>
      <c r="K14" s="59"/>
      <c r="L14" s="60"/>
      <c r="M14" s="59"/>
      <c r="N14" s="59"/>
      <c r="O14" s="59"/>
      <c r="P14" s="59"/>
      <c r="Q14" s="59"/>
      <c r="R14" s="59"/>
      <c r="S14" s="59"/>
      <c r="T14" s="59"/>
      <c r="U14" s="59"/>
      <c r="V14" s="59"/>
    </row>
    <row r="15" spans="1:22" s="2" customFormat="1" ht="15">
      <c r="A15" s="6"/>
      <c r="B15" s="57" t="s">
        <v>61</v>
      </c>
      <c r="C15" s="6"/>
      <c r="D15" s="6"/>
      <c r="E15" s="55">
        <v>40544</v>
      </c>
      <c r="F15" s="56" t="s">
        <v>19</v>
      </c>
      <c r="G15" s="55">
        <v>40908</v>
      </c>
      <c r="H15" s="68"/>
      <c r="I15" s="69"/>
      <c r="J15" s="6"/>
      <c r="K15" s="6"/>
      <c r="L15" s="7"/>
      <c r="M15" s="6"/>
      <c r="N15" s="6"/>
      <c r="O15" s="6"/>
      <c r="P15" s="6"/>
      <c r="Q15" s="6"/>
      <c r="R15" s="6"/>
      <c r="S15" s="6"/>
      <c r="T15" s="6"/>
      <c r="U15" s="6"/>
      <c r="V15" s="6"/>
    </row>
    <row r="16" spans="1:22" s="2" customFormat="1" ht="15">
      <c r="A16" s="6"/>
      <c r="B16" s="6"/>
      <c r="C16" s="6"/>
      <c r="D16" s="6"/>
      <c r="E16" s="6"/>
      <c r="F16" s="6"/>
      <c r="G16" s="6"/>
      <c r="H16" s="8"/>
      <c r="I16" s="6"/>
      <c r="J16" s="6"/>
      <c r="K16" s="6"/>
      <c r="L16" s="7"/>
      <c r="M16" s="16"/>
      <c r="N16" s="16"/>
      <c r="O16" s="16"/>
      <c r="P16" s="16"/>
      <c r="Q16" s="16"/>
      <c r="R16" s="6"/>
      <c r="S16" s="6"/>
      <c r="T16" s="6"/>
      <c r="U16" s="6"/>
      <c r="V16" s="6"/>
    </row>
    <row r="17" spans="1:22" s="2" customFormat="1" ht="15.75">
      <c r="A17" s="6"/>
      <c r="B17" s="10" t="s">
        <v>75</v>
      </c>
      <c r="D17" s="8"/>
      <c r="E17" s="8"/>
      <c r="F17" s="8"/>
      <c r="G17" s="9"/>
      <c r="H17" s="8"/>
      <c r="I17" s="8"/>
      <c r="J17" s="8"/>
      <c r="K17" s="8"/>
      <c r="L17" s="7"/>
      <c r="M17" s="16"/>
      <c r="N17" s="16"/>
      <c r="O17" s="16"/>
      <c r="P17" s="16"/>
      <c r="Q17" s="16"/>
      <c r="R17" s="6"/>
      <c r="S17" s="6"/>
      <c r="T17" s="6"/>
      <c r="U17" s="6"/>
      <c r="V17" s="6"/>
    </row>
    <row r="18" spans="1:22" s="2" customFormat="1" ht="15.75">
      <c r="A18" s="6"/>
      <c r="B18" s="10"/>
      <c r="C18" s="10"/>
      <c r="D18" s="8"/>
      <c r="E18" s="8"/>
      <c r="F18" s="8"/>
      <c r="G18" s="9"/>
      <c r="H18" s="8"/>
      <c r="I18" s="8"/>
      <c r="J18" s="8"/>
      <c r="K18" s="8"/>
      <c r="L18" s="7"/>
      <c r="M18" s="6"/>
      <c r="N18" s="6"/>
      <c r="O18" s="6"/>
      <c r="P18" s="6"/>
      <c r="Q18" s="6"/>
      <c r="R18" s="6"/>
      <c r="S18" s="6"/>
      <c r="T18" s="6"/>
      <c r="U18" s="6"/>
      <c r="V18" s="6"/>
    </row>
    <row r="19" spans="1:22" s="2" customFormat="1" ht="15.75" hidden="1">
      <c r="A19" s="6"/>
      <c r="B19" s="10"/>
      <c r="C19" s="10"/>
      <c r="D19" s="8"/>
      <c r="E19" s="8"/>
      <c r="F19" s="8"/>
      <c r="G19" s="9"/>
      <c r="H19" s="8"/>
      <c r="I19" s="8"/>
      <c r="J19" s="8"/>
      <c r="K19" s="8"/>
      <c r="L19" s="7"/>
      <c r="M19" s="6"/>
      <c r="N19" s="6"/>
      <c r="O19" s="6"/>
      <c r="P19" s="6"/>
      <c r="Q19" s="6"/>
      <c r="R19" s="6"/>
      <c r="S19" s="6"/>
      <c r="T19" s="6"/>
      <c r="U19" s="6"/>
      <c r="V19" s="6"/>
    </row>
    <row r="20" spans="1:22" s="2" customFormat="1" ht="16.5" customHeight="1" thickBot="1">
      <c r="A20" s="6"/>
      <c r="B20" s="283" t="str">
        <f>"Verwendung von Ist-Werten, Referenzzeitraum: "&amp;$E$14</f>
        <v>Verwendung von Ist-Werten, Referenzzeitraum: 2011</v>
      </c>
      <c r="C20" s="283"/>
      <c r="D20" s="283"/>
      <c r="E20" s="283"/>
      <c r="F20" s="8" t="s">
        <v>2</v>
      </c>
      <c r="G20" s="228" t="s">
        <v>5</v>
      </c>
      <c r="H20" s="228"/>
      <c r="I20" s="228"/>
      <c r="J20" s="228"/>
      <c r="K20" s="228"/>
      <c r="L20" s="7"/>
      <c r="M20" s="6"/>
      <c r="N20" s="6"/>
      <c r="O20" s="6"/>
      <c r="P20" s="6"/>
      <c r="Q20" s="6"/>
      <c r="R20" s="6"/>
      <c r="S20" s="6"/>
      <c r="T20" s="6"/>
      <c r="U20" s="6"/>
      <c r="V20" s="6"/>
    </row>
    <row r="21" spans="1:22" s="15" customFormat="1" ht="38.25">
      <c r="A21" s="16"/>
      <c r="B21" s="54"/>
      <c r="C21" s="289" t="s">
        <v>18</v>
      </c>
      <c r="D21" s="290"/>
      <c r="E21" s="195" t="str">
        <f>"IST-Werte Erfolgsrechnung GJ "&amp;$E$14</f>
        <v>IST-Werte Erfolgsrechnung GJ 2011</v>
      </c>
      <c r="F21" s="53"/>
      <c r="G21" s="271"/>
      <c r="H21" s="271"/>
      <c r="I21" s="271"/>
      <c r="J21" s="271"/>
      <c r="K21" s="272"/>
      <c r="L21" s="41"/>
      <c r="M21" s="16"/>
      <c r="N21" s="16"/>
      <c r="O21" s="16"/>
      <c r="P21" s="16"/>
      <c r="Q21" s="16"/>
      <c r="R21" s="16"/>
      <c r="S21" s="16"/>
      <c r="T21" s="16"/>
      <c r="U21" s="16"/>
      <c r="V21" s="16"/>
    </row>
    <row r="22" spans="1:22" s="15" customFormat="1" ht="38.25">
      <c r="A22" s="16"/>
      <c r="B22" s="48" t="s">
        <v>17</v>
      </c>
      <c r="C22" s="291" t="s">
        <v>50</v>
      </c>
      <c r="D22" s="292"/>
      <c r="E22" s="198" t="str">
        <f>"IST-Werte Erfolgsrechnung GJ "&amp;$E$14</f>
        <v>IST-Werte Erfolgsrechnung GJ 2011</v>
      </c>
      <c r="F22" s="73"/>
      <c r="G22" s="264"/>
      <c r="H22" s="265"/>
      <c r="I22" s="265"/>
      <c r="J22" s="265"/>
      <c r="K22" s="266"/>
      <c r="L22" s="41"/>
      <c r="M22" s="16"/>
      <c r="N22" s="16"/>
      <c r="O22" s="16"/>
      <c r="P22" s="16"/>
      <c r="Q22" s="16"/>
      <c r="R22" s="16"/>
      <c r="S22" s="16"/>
      <c r="T22" s="16"/>
      <c r="U22" s="16"/>
      <c r="V22" s="16"/>
    </row>
    <row r="23" spans="1:22" s="15" customFormat="1" ht="15">
      <c r="A23" s="16"/>
      <c r="B23" s="48"/>
      <c r="C23" s="171" t="s">
        <v>22</v>
      </c>
      <c r="D23" s="74"/>
      <c r="E23" s="200"/>
      <c r="F23" s="186">
        <f>SUM(F21:F22)</f>
        <v>0</v>
      </c>
      <c r="G23" s="267"/>
      <c r="H23" s="265"/>
      <c r="I23" s="265"/>
      <c r="J23" s="265"/>
      <c r="K23" s="266"/>
      <c r="L23" s="41"/>
      <c r="M23" s="16"/>
      <c r="N23" s="16"/>
      <c r="O23" s="16"/>
      <c r="P23" s="16"/>
      <c r="Q23" s="16"/>
      <c r="R23" s="16"/>
      <c r="S23" s="16"/>
      <c r="T23" s="16"/>
      <c r="U23" s="16"/>
      <c r="V23" s="16"/>
    </row>
    <row r="24" spans="1:22" s="15" customFormat="1" ht="25.5">
      <c r="A24" s="16"/>
      <c r="B24" s="48" t="s">
        <v>16</v>
      </c>
      <c r="C24" s="279" t="s">
        <v>83</v>
      </c>
      <c r="D24" s="285"/>
      <c r="E24" s="199" t="str">
        <f>"Kalk. Kosten GJ "&amp;$E$14</f>
        <v>Kalk. Kosten GJ 2011</v>
      </c>
      <c r="F24" s="47"/>
      <c r="G24" s="264"/>
      <c r="H24" s="265"/>
      <c r="I24" s="265"/>
      <c r="J24" s="265"/>
      <c r="K24" s="266"/>
      <c r="L24" s="41"/>
      <c r="M24" s="16"/>
      <c r="N24" s="16"/>
      <c r="O24" s="16"/>
      <c r="P24" s="16"/>
      <c r="Q24" s="16"/>
      <c r="R24" s="16"/>
      <c r="S24" s="16"/>
      <c r="T24" s="16"/>
      <c r="U24" s="16"/>
      <c r="V24" s="16"/>
    </row>
    <row r="25" spans="1:22" s="15" customFormat="1" ht="33" customHeight="1">
      <c r="A25" s="16"/>
      <c r="B25" s="75" t="s">
        <v>16</v>
      </c>
      <c r="C25" s="284" t="s">
        <v>81</v>
      </c>
      <c r="D25" s="285"/>
      <c r="E25" s="196" t="str">
        <f>"IST-Werte Erfolgsrechnung GJ "&amp;$E$14</f>
        <v>IST-Werte Erfolgsrechnung GJ 2011</v>
      </c>
      <c r="F25" s="47"/>
      <c r="G25" s="287"/>
      <c r="H25" s="287"/>
      <c r="I25" s="287"/>
      <c r="J25" s="287"/>
      <c r="K25" s="288"/>
      <c r="L25" s="41"/>
      <c r="M25" s="16"/>
      <c r="N25" s="16"/>
      <c r="O25" s="16"/>
      <c r="P25" s="16"/>
      <c r="Q25" s="16"/>
      <c r="R25" s="16"/>
      <c r="S25" s="16"/>
      <c r="T25" s="16"/>
      <c r="U25" s="16"/>
      <c r="V25" s="16"/>
    </row>
    <row r="26" spans="1:21" s="15" customFormat="1" ht="28.5" customHeight="1">
      <c r="A26" s="16"/>
      <c r="B26" s="48" t="s">
        <v>16</v>
      </c>
      <c r="C26" s="286" t="s">
        <v>82</v>
      </c>
      <c r="D26" s="286"/>
      <c r="E26" s="198" t="str">
        <f>"IST-Werte Erfolgsrechnung GJ "&amp;$E$14</f>
        <v>IST-Werte Erfolgsrechnung GJ 2011</v>
      </c>
      <c r="F26" s="77"/>
      <c r="G26" s="264"/>
      <c r="H26" s="265"/>
      <c r="I26" s="265"/>
      <c r="J26" s="265"/>
      <c r="K26" s="266"/>
      <c r="L26" s="16"/>
      <c r="M26" s="16"/>
      <c r="N26" s="16"/>
      <c r="O26" s="16"/>
      <c r="P26" s="16"/>
      <c r="Q26" s="16"/>
      <c r="R26" s="16"/>
      <c r="S26" s="16"/>
      <c r="T26" s="16"/>
      <c r="U26" s="16"/>
    </row>
    <row r="27" spans="1:21" s="15" customFormat="1" ht="15">
      <c r="A27" s="16"/>
      <c r="B27" s="48"/>
      <c r="C27" s="171" t="s">
        <v>57</v>
      </c>
      <c r="D27" s="74"/>
      <c r="E27" s="200"/>
      <c r="F27" s="186">
        <f>SUM(F24:F26)</f>
        <v>0</v>
      </c>
      <c r="G27" s="267"/>
      <c r="H27" s="265"/>
      <c r="I27" s="265"/>
      <c r="J27" s="265"/>
      <c r="K27" s="266"/>
      <c r="L27" s="16"/>
      <c r="M27" s="16"/>
      <c r="N27" s="16"/>
      <c r="O27" s="16"/>
      <c r="P27" s="16"/>
      <c r="Q27" s="16"/>
      <c r="R27" s="16"/>
      <c r="S27" s="16"/>
      <c r="T27" s="16"/>
      <c r="U27" s="16"/>
    </row>
    <row r="28" spans="1:21" s="15" customFormat="1" ht="30" customHeight="1">
      <c r="A28" s="16"/>
      <c r="B28" s="48" t="s">
        <v>16</v>
      </c>
      <c r="C28" s="279" t="str">
        <f>"Kosten der Netze höherer Netzebenen (KoRe Pos. 300)  (Basis: effektiv angefallene Kosten für GJ "&amp;$E$14&amp;""</f>
        <v>Kosten der Netze höherer Netzebenen (KoRe Pos. 300)  (Basis: effektiv angefallene Kosten für GJ 2011</v>
      </c>
      <c r="D28" s="280"/>
      <c r="E28" s="199" t="str">
        <f>"IST-Werte GJ "&amp;$E$14</f>
        <v>IST-Werte GJ 2011</v>
      </c>
      <c r="F28" s="47"/>
      <c r="G28" s="264"/>
      <c r="H28" s="265"/>
      <c r="I28" s="265"/>
      <c r="J28" s="265"/>
      <c r="K28" s="266"/>
      <c r="L28" s="16"/>
      <c r="M28" s="16"/>
      <c r="N28" s="16"/>
      <c r="O28" s="16"/>
      <c r="P28" s="16"/>
      <c r="Q28" s="16"/>
      <c r="R28" s="16"/>
      <c r="S28" s="16"/>
      <c r="T28" s="16"/>
      <c r="U28" s="16"/>
    </row>
    <row r="29" spans="1:21" s="15" customFormat="1" ht="30" customHeight="1">
      <c r="A29" s="175"/>
      <c r="B29" s="48" t="s">
        <v>16</v>
      </c>
      <c r="C29" s="278" t="str">
        <f>"SDL Swissgrid (KoRe Pos. 400) (Basis: effektiv angefallene Kosten für GJ "&amp;$E$14&amp;" "</f>
        <v>SDL Swissgrid (KoRe Pos. 400) (Basis: effektiv angefallene Kosten für GJ 2011 </v>
      </c>
      <c r="D29" s="278"/>
      <c r="E29" s="197" t="str">
        <f>"IST-Werte GJ "&amp;$E$14</f>
        <v>IST-Werte GJ 2011</v>
      </c>
      <c r="F29" s="47"/>
      <c r="G29" s="264"/>
      <c r="H29" s="265"/>
      <c r="I29" s="265"/>
      <c r="J29" s="265"/>
      <c r="K29" s="266"/>
      <c r="L29" s="16"/>
      <c r="M29" s="16"/>
      <c r="N29" s="16"/>
      <c r="O29" s="16"/>
      <c r="P29" s="16"/>
      <c r="Q29" s="16"/>
      <c r="R29" s="16"/>
      <c r="S29" s="16"/>
      <c r="T29" s="16"/>
      <c r="U29" s="16"/>
    </row>
    <row r="30" spans="1:21" s="15" customFormat="1" ht="15">
      <c r="A30" s="175"/>
      <c r="B30" s="48"/>
      <c r="C30" s="171" t="s">
        <v>58</v>
      </c>
      <c r="D30" s="74"/>
      <c r="E30" s="74"/>
      <c r="F30" s="186">
        <f>SUM(F28:F29)</f>
        <v>0</v>
      </c>
      <c r="G30" s="81"/>
      <c r="H30" s="79"/>
      <c r="I30" s="79"/>
      <c r="J30" s="79"/>
      <c r="K30" s="80"/>
      <c r="L30" s="16"/>
      <c r="M30" s="16"/>
      <c r="N30" s="16"/>
      <c r="O30" s="16"/>
      <c r="P30" s="16"/>
      <c r="Q30" s="16"/>
      <c r="R30" s="16"/>
      <c r="S30" s="16"/>
      <c r="T30" s="16"/>
      <c r="U30" s="16"/>
    </row>
    <row r="31" spans="1:21" s="15" customFormat="1" ht="15">
      <c r="A31" s="16"/>
      <c r="B31" s="78"/>
      <c r="C31" s="170" t="s">
        <v>23</v>
      </c>
      <c r="D31" s="76"/>
      <c r="E31" s="76"/>
      <c r="F31" s="187">
        <f>F30+F27</f>
        <v>0</v>
      </c>
      <c r="G31" s="81"/>
      <c r="H31" s="79"/>
      <c r="I31" s="79"/>
      <c r="J31" s="79"/>
      <c r="K31" s="80"/>
      <c r="L31" s="16"/>
      <c r="M31" s="16"/>
      <c r="N31" s="16"/>
      <c r="O31" s="16"/>
      <c r="P31" s="16"/>
      <c r="Q31" s="16"/>
      <c r="R31" s="16"/>
      <c r="S31" s="16"/>
      <c r="T31" s="16"/>
      <c r="U31" s="16"/>
    </row>
    <row r="32" spans="1:21" s="2" customFormat="1" ht="19.5" customHeight="1" thickBot="1">
      <c r="A32" s="35"/>
      <c r="B32" s="52" t="s">
        <v>12</v>
      </c>
      <c r="C32" s="232" t="str">
        <f>"Überdeckung (+) / Unterdeckung (-) für das Tarifjahr "&amp;$E$14</f>
        <v>Überdeckung (+) / Unterdeckung (-) für das Tarifjahr 2011</v>
      </c>
      <c r="D32" s="232"/>
      <c r="E32" s="82"/>
      <c r="F32" s="83">
        <f>F23-F31</f>
        <v>0</v>
      </c>
      <c r="G32" s="229" t="str">
        <f>IF(F32&gt;0,"Dieser Betrag muss den Endkunden gutgeschrieben werden.","Dieser Betrag kann den Endkunden verrechnet werden.")</f>
        <v>Dieser Betrag kann den Endkunden verrechnet werden.</v>
      </c>
      <c r="H32" s="230"/>
      <c r="I32" s="230"/>
      <c r="J32" s="230"/>
      <c r="K32" s="231"/>
      <c r="L32" s="6"/>
      <c r="M32" s="6"/>
      <c r="N32" s="6"/>
      <c r="O32" s="6"/>
      <c r="P32" s="6"/>
      <c r="Q32" s="6"/>
      <c r="R32" s="6"/>
      <c r="S32" s="6"/>
      <c r="T32" s="6"/>
      <c r="U32" s="6"/>
    </row>
    <row r="33" spans="1:21" s="2" customFormat="1" ht="7.5" customHeight="1" hidden="1">
      <c r="A33" s="6"/>
      <c r="B33" s="10"/>
      <c r="C33" s="10"/>
      <c r="D33" s="8"/>
      <c r="E33" s="8"/>
      <c r="F33" s="8"/>
      <c r="G33" s="9"/>
      <c r="H33" s="8"/>
      <c r="I33" s="8"/>
      <c r="J33" s="8"/>
      <c r="K33" s="8"/>
      <c r="L33" s="6"/>
      <c r="M33" s="6"/>
      <c r="N33" s="6"/>
      <c r="O33" s="6"/>
      <c r="P33" s="6"/>
      <c r="Q33" s="6"/>
      <c r="R33" s="6"/>
      <c r="S33" s="6"/>
      <c r="T33" s="6"/>
      <c r="U33" s="6"/>
    </row>
    <row r="34" spans="1:21" s="2" customFormat="1" ht="15.75" hidden="1">
      <c r="A34" s="6"/>
      <c r="B34" s="10"/>
      <c r="C34" s="10"/>
      <c r="D34" s="8"/>
      <c r="E34" s="8"/>
      <c r="F34" s="8"/>
      <c r="G34" s="9"/>
      <c r="H34" s="8"/>
      <c r="I34" s="8"/>
      <c r="J34" s="8"/>
      <c r="K34" s="8"/>
      <c r="L34" s="6"/>
      <c r="M34" s="6"/>
      <c r="N34" s="6"/>
      <c r="O34" s="6"/>
      <c r="P34" s="6"/>
      <c r="Q34" s="6"/>
      <c r="R34" s="6"/>
      <c r="S34" s="6"/>
      <c r="T34" s="6"/>
      <c r="U34" s="6"/>
    </row>
    <row r="35" spans="1:21" s="2" customFormat="1" ht="15.75" hidden="1" thickBot="1">
      <c r="A35" s="35"/>
      <c r="B35" s="51"/>
      <c r="C35" s="254"/>
      <c r="D35" s="268"/>
      <c r="E35" s="8"/>
      <c r="F35" s="50"/>
      <c r="G35" s="269"/>
      <c r="H35" s="269"/>
      <c r="I35" s="269"/>
      <c r="J35" s="269"/>
      <c r="K35" s="270"/>
      <c r="L35" s="6"/>
      <c r="M35" s="6"/>
      <c r="N35" s="6"/>
      <c r="O35" s="6"/>
      <c r="P35" s="6"/>
      <c r="Q35" s="6"/>
      <c r="R35" s="6"/>
      <c r="S35" s="6"/>
      <c r="T35" s="6"/>
      <c r="U35" s="6"/>
    </row>
    <row r="36" spans="1:21" s="2" customFormat="1" ht="15">
      <c r="A36" s="6"/>
      <c r="B36" s="6"/>
      <c r="C36" s="6"/>
      <c r="D36" s="6"/>
      <c r="E36" s="6"/>
      <c r="F36" s="6"/>
      <c r="G36" s="6"/>
      <c r="H36" s="6"/>
      <c r="I36" s="6"/>
      <c r="J36" s="6"/>
      <c r="K36" s="6"/>
      <c r="L36" s="6"/>
      <c r="M36" s="6"/>
      <c r="N36" s="6"/>
      <c r="O36" s="6"/>
      <c r="P36" s="6"/>
      <c r="Q36" s="6"/>
      <c r="R36" s="6"/>
      <c r="S36" s="6"/>
      <c r="T36" s="6"/>
      <c r="U36" s="6"/>
    </row>
    <row r="37" spans="1:21" s="2" customFormat="1" ht="15">
      <c r="A37" s="185"/>
      <c r="B37" s="6"/>
      <c r="C37" s="6"/>
      <c r="D37" s="6"/>
      <c r="E37" s="6"/>
      <c r="F37" s="6"/>
      <c r="G37" s="49"/>
      <c r="H37" s="49"/>
      <c r="I37" s="49"/>
      <c r="J37" s="49"/>
      <c r="K37" s="49"/>
      <c r="L37" s="6"/>
      <c r="M37" s="6"/>
      <c r="N37" s="6"/>
      <c r="O37" s="6"/>
      <c r="P37" s="6"/>
      <c r="Q37" s="6"/>
      <c r="R37" s="6"/>
      <c r="S37" s="6"/>
      <c r="T37" s="6"/>
      <c r="U37" s="6"/>
    </row>
    <row r="38" spans="1:22" s="2" customFormat="1" ht="15.75">
      <c r="A38" s="6"/>
      <c r="B38" s="10" t="s">
        <v>41</v>
      </c>
      <c r="C38" s="10"/>
      <c r="D38" s="8"/>
      <c r="E38" s="8"/>
      <c r="F38" s="46"/>
      <c r="G38" s="228"/>
      <c r="H38" s="228"/>
      <c r="I38" s="228"/>
      <c r="J38" s="228"/>
      <c r="K38" s="228"/>
      <c r="L38" s="7"/>
      <c r="M38" s="6"/>
      <c r="N38" s="6"/>
      <c r="O38" s="6"/>
      <c r="P38" s="6"/>
      <c r="Q38" s="6"/>
      <c r="R38" s="6"/>
      <c r="S38" s="6"/>
      <c r="T38" s="6"/>
      <c r="U38" s="6"/>
      <c r="V38" s="6"/>
    </row>
    <row r="39" spans="1:22" s="2" customFormat="1" ht="26.25" thickBot="1">
      <c r="A39" s="6"/>
      <c r="B39" s="45" t="s">
        <v>15</v>
      </c>
      <c r="C39" s="10"/>
      <c r="D39" s="8"/>
      <c r="E39" s="8" t="s">
        <v>14</v>
      </c>
      <c r="F39" s="8" t="s">
        <v>2</v>
      </c>
      <c r="G39" s="240" t="s">
        <v>5</v>
      </c>
      <c r="H39" s="240"/>
      <c r="I39" s="240"/>
      <c r="J39" s="240"/>
      <c r="K39" s="240"/>
      <c r="L39" s="7"/>
      <c r="M39" s="6"/>
      <c r="N39" s="6"/>
      <c r="O39" s="6"/>
      <c r="P39" s="6"/>
      <c r="Q39" s="6"/>
      <c r="R39" s="6"/>
      <c r="S39" s="6"/>
      <c r="T39" s="6"/>
      <c r="U39" s="6"/>
      <c r="V39" s="6"/>
    </row>
    <row r="40" spans="1:22" s="15" customFormat="1" ht="15.75" thickBot="1">
      <c r="A40" s="16"/>
      <c r="B40" s="44"/>
      <c r="C40" s="259" t="s">
        <v>13</v>
      </c>
      <c r="D40" s="260"/>
      <c r="E40" s="43"/>
      <c r="F40" s="42">
        <v>0</v>
      </c>
      <c r="G40" s="261"/>
      <c r="H40" s="262"/>
      <c r="I40" s="262"/>
      <c r="J40" s="262"/>
      <c r="K40" s="263"/>
      <c r="L40" s="41"/>
      <c r="M40" s="16"/>
      <c r="N40" s="16"/>
      <c r="O40" s="16"/>
      <c r="P40" s="16"/>
      <c r="Q40" s="16"/>
      <c r="R40" s="16"/>
      <c r="S40" s="16"/>
      <c r="T40" s="16"/>
      <c r="U40" s="16"/>
      <c r="V40" s="16"/>
    </row>
    <row r="41" spans="1:22" s="2" customFormat="1" ht="15.75">
      <c r="A41" s="6"/>
      <c r="B41" s="10"/>
      <c r="C41" s="10"/>
      <c r="D41" s="8"/>
      <c r="E41" s="8"/>
      <c r="F41" s="8"/>
      <c r="G41" s="9"/>
      <c r="H41" s="8"/>
      <c r="I41" s="8"/>
      <c r="J41" s="8"/>
      <c r="K41" s="8"/>
      <c r="L41" s="7"/>
      <c r="M41" s="6"/>
      <c r="N41" s="6"/>
      <c r="O41" s="6"/>
      <c r="P41" s="6"/>
      <c r="Q41" s="6"/>
      <c r="R41" s="6"/>
      <c r="S41" s="6"/>
      <c r="T41" s="6"/>
      <c r="U41" s="6"/>
      <c r="V41" s="6"/>
    </row>
    <row r="42" spans="1:22" s="2" customFormat="1" ht="15.75">
      <c r="A42" s="6"/>
      <c r="B42" s="10"/>
      <c r="C42" s="10"/>
      <c r="D42" s="8"/>
      <c r="E42" s="8"/>
      <c r="F42" s="8"/>
      <c r="G42" s="9"/>
      <c r="H42" s="8"/>
      <c r="I42" s="8"/>
      <c r="J42" s="8"/>
      <c r="K42" s="8"/>
      <c r="L42" s="7"/>
      <c r="M42" s="6"/>
      <c r="N42" s="6"/>
      <c r="O42" s="6"/>
      <c r="P42" s="6"/>
      <c r="Q42" s="6"/>
      <c r="R42" s="6"/>
      <c r="S42" s="6"/>
      <c r="T42" s="6"/>
      <c r="U42" s="6"/>
      <c r="V42" s="6"/>
    </row>
    <row r="43" spans="1:22" s="2" customFormat="1" ht="26.25" thickBot="1">
      <c r="A43" s="6"/>
      <c r="B43" s="10" t="s">
        <v>21</v>
      </c>
      <c r="C43" s="10"/>
      <c r="D43" s="8"/>
      <c r="E43" s="8"/>
      <c r="F43" s="8" t="s">
        <v>2</v>
      </c>
      <c r="G43" s="240" t="s">
        <v>5</v>
      </c>
      <c r="H43" s="240"/>
      <c r="I43" s="240"/>
      <c r="J43" s="240"/>
      <c r="K43" s="240"/>
      <c r="L43" s="7"/>
      <c r="M43" s="6"/>
      <c r="N43" s="6"/>
      <c r="O43" s="6"/>
      <c r="P43" s="6"/>
      <c r="Q43" s="6"/>
      <c r="R43" s="6"/>
      <c r="S43" s="6"/>
      <c r="T43" s="6"/>
      <c r="U43" s="6"/>
      <c r="V43" s="6"/>
    </row>
    <row r="44" spans="1:22" s="2" customFormat="1" ht="27" hidden="1" thickBot="1">
      <c r="A44" s="180" t="s">
        <v>68</v>
      </c>
      <c r="B44" s="14"/>
      <c r="C44" s="10"/>
      <c r="D44" s="8"/>
      <c r="E44" s="8"/>
      <c r="F44" s="8" t="s">
        <v>2</v>
      </c>
      <c r="G44" s="9" t="s">
        <v>5</v>
      </c>
      <c r="H44" s="8"/>
      <c r="I44" s="8"/>
      <c r="J44" s="8"/>
      <c r="K44" s="8"/>
      <c r="L44" s="7"/>
      <c r="M44" s="6"/>
      <c r="N44" s="6"/>
      <c r="O44" s="6"/>
      <c r="P44" s="6"/>
      <c r="Q44" s="6"/>
      <c r="R44" s="6"/>
      <c r="S44" s="6"/>
      <c r="T44" s="6"/>
      <c r="U44" s="6"/>
      <c r="V44" s="6"/>
    </row>
    <row r="45" spans="1:22" s="2" customFormat="1" ht="15">
      <c r="A45" s="6"/>
      <c r="B45" s="40"/>
      <c r="C45" s="249"/>
      <c r="D45" s="249"/>
      <c r="E45" s="250"/>
      <c r="F45" s="217"/>
      <c r="G45" s="247"/>
      <c r="H45" s="247"/>
      <c r="I45" s="247"/>
      <c r="J45" s="247"/>
      <c r="K45" s="248"/>
      <c r="L45" s="7"/>
      <c r="M45" s="6"/>
      <c r="N45" s="6"/>
      <c r="O45" s="6"/>
      <c r="P45" s="6"/>
      <c r="Q45" s="6"/>
      <c r="R45" s="6"/>
      <c r="S45" s="6"/>
      <c r="T45" s="6"/>
      <c r="U45" s="6"/>
      <c r="V45" s="6"/>
    </row>
    <row r="46" spans="1:22" s="2" customFormat="1" ht="15">
      <c r="A46" s="6"/>
      <c r="B46" s="39"/>
      <c r="C46" s="281"/>
      <c r="D46" s="281"/>
      <c r="E46" s="282"/>
      <c r="F46" s="218"/>
      <c r="G46" s="251"/>
      <c r="H46" s="252"/>
      <c r="I46" s="252"/>
      <c r="J46" s="252"/>
      <c r="K46" s="253"/>
      <c r="L46" s="7"/>
      <c r="M46" s="6"/>
      <c r="N46" s="6"/>
      <c r="O46" s="6"/>
      <c r="P46" s="6"/>
      <c r="Q46" s="6"/>
      <c r="R46" s="6"/>
      <c r="S46" s="6"/>
      <c r="T46" s="6"/>
      <c r="U46" s="6"/>
      <c r="V46" s="6"/>
    </row>
    <row r="47" spans="1:22" s="2" customFormat="1" ht="15" hidden="1">
      <c r="A47" s="6"/>
      <c r="B47" s="38"/>
      <c r="C47" s="256"/>
      <c r="D47" s="257"/>
      <c r="E47" s="37"/>
      <c r="F47" s="36"/>
      <c r="G47" s="233"/>
      <c r="H47" s="233"/>
      <c r="I47" s="233"/>
      <c r="J47" s="233"/>
      <c r="K47" s="234"/>
      <c r="L47" s="7"/>
      <c r="M47" s="6"/>
      <c r="N47" s="6"/>
      <c r="O47" s="6"/>
      <c r="P47" s="6"/>
      <c r="Q47" s="6"/>
      <c r="R47" s="6"/>
      <c r="S47" s="6"/>
      <c r="T47" s="6"/>
      <c r="U47" s="6"/>
      <c r="V47" s="6"/>
    </row>
    <row r="48" spans="1:22" s="2" customFormat="1" ht="15" hidden="1">
      <c r="A48" s="6"/>
      <c r="B48" s="38"/>
      <c r="C48" s="256"/>
      <c r="D48" s="257"/>
      <c r="E48" s="37"/>
      <c r="F48" s="36"/>
      <c r="G48" s="233"/>
      <c r="H48" s="233"/>
      <c r="I48" s="233"/>
      <c r="J48" s="233"/>
      <c r="K48" s="234"/>
      <c r="L48" s="7"/>
      <c r="M48" s="6"/>
      <c r="N48" s="6"/>
      <c r="O48" s="6"/>
      <c r="P48" s="6"/>
      <c r="Q48" s="6"/>
      <c r="R48" s="6"/>
      <c r="S48" s="6"/>
      <c r="T48" s="6"/>
      <c r="U48" s="6"/>
      <c r="V48" s="6"/>
    </row>
    <row r="49" spans="1:22" s="2" customFormat="1" ht="15.75" thickBot="1">
      <c r="A49" s="35"/>
      <c r="B49" s="34" t="s">
        <v>12</v>
      </c>
      <c r="C49" s="235" t="s">
        <v>11</v>
      </c>
      <c r="D49" s="236"/>
      <c r="E49" s="33"/>
      <c r="F49" s="32">
        <f>SUM(F45:F46)</f>
        <v>0</v>
      </c>
      <c r="G49" s="273"/>
      <c r="H49" s="273"/>
      <c r="I49" s="273"/>
      <c r="J49" s="273"/>
      <c r="K49" s="274"/>
      <c r="L49" s="67"/>
      <c r="M49" s="6"/>
      <c r="N49" s="6"/>
      <c r="O49" s="6"/>
      <c r="P49" s="6"/>
      <c r="Q49" s="6"/>
      <c r="R49" s="6"/>
      <c r="S49" s="6"/>
      <c r="T49" s="6"/>
      <c r="U49" s="6"/>
      <c r="V49" s="6"/>
    </row>
    <row r="50" spans="1:22" s="2" customFormat="1" ht="15.75">
      <c r="A50" s="6"/>
      <c r="B50" s="10"/>
      <c r="C50" s="10"/>
      <c r="D50" s="8"/>
      <c r="E50" s="8"/>
      <c r="F50" s="8"/>
      <c r="G50" s="9"/>
      <c r="H50" s="8"/>
      <c r="I50" s="8"/>
      <c r="J50" s="8"/>
      <c r="K50" s="8"/>
      <c r="L50" s="7"/>
      <c r="M50" s="6"/>
      <c r="N50" s="6"/>
      <c r="O50" s="6"/>
      <c r="P50" s="6"/>
      <c r="Q50" s="6"/>
      <c r="R50" s="6"/>
      <c r="S50" s="6"/>
      <c r="T50" s="6"/>
      <c r="U50" s="6"/>
      <c r="V50" s="6"/>
    </row>
    <row r="51" spans="1:22" s="2" customFormat="1" ht="16.5" thickBot="1">
      <c r="A51" s="6"/>
      <c r="B51" s="10"/>
      <c r="C51" s="10"/>
      <c r="D51" s="8"/>
      <c r="E51" s="8"/>
      <c r="F51" s="8"/>
      <c r="G51" s="9"/>
      <c r="H51" s="8"/>
      <c r="I51" s="8"/>
      <c r="J51" s="8"/>
      <c r="K51" s="8"/>
      <c r="L51" s="7"/>
      <c r="M51" s="6"/>
      <c r="N51" s="6"/>
      <c r="O51" s="6"/>
      <c r="P51" s="6"/>
      <c r="Q51" s="6"/>
      <c r="R51" s="6"/>
      <c r="S51" s="6"/>
      <c r="T51" s="6"/>
      <c r="U51" s="6"/>
      <c r="V51" s="6"/>
    </row>
    <row r="52" spans="1:22" s="28" customFormat="1" ht="16.5" thickBot="1">
      <c r="A52" s="29"/>
      <c r="B52" s="31"/>
      <c r="C52" s="254" t="s">
        <v>10</v>
      </c>
      <c r="D52" s="255"/>
      <c r="E52" s="30"/>
      <c r="F52" s="219">
        <f>F32+F40+F49</f>
        <v>0</v>
      </c>
      <c r="G52" s="275" t="str">
        <f>IF(F52&gt;0,"Dieser Betrag muss den Endkunden gutgeschrieben werden.",IF(F52&lt;0,"Dieser Betrag kann den Endkunden verrechnet werden."," "))</f>
        <v> </v>
      </c>
      <c r="H52" s="276"/>
      <c r="I52" s="276"/>
      <c r="J52" s="276"/>
      <c r="K52" s="277"/>
      <c r="L52" s="7"/>
      <c r="M52" s="29"/>
      <c r="N52" s="29"/>
      <c r="O52" s="29"/>
      <c r="P52" s="29"/>
      <c r="Q52" s="29"/>
      <c r="R52" s="29"/>
      <c r="S52" s="29"/>
      <c r="T52" s="29"/>
      <c r="U52" s="29"/>
      <c r="V52" s="29"/>
    </row>
    <row r="53" spans="1:15" s="28" customFormat="1" ht="27" customHeight="1" thickBot="1">
      <c r="A53" s="7"/>
      <c r="B53" s="7"/>
      <c r="C53" s="7"/>
      <c r="D53" s="7"/>
      <c r="E53" s="7"/>
      <c r="F53" s="7"/>
      <c r="G53" s="7"/>
      <c r="H53" s="7"/>
      <c r="I53" s="7"/>
      <c r="J53" s="7"/>
      <c r="K53" s="7"/>
      <c r="L53" s="7"/>
      <c r="M53" s="7"/>
      <c r="N53" s="7"/>
      <c r="O53" s="7"/>
    </row>
    <row r="54" spans="1:22" s="2" customFormat="1" ht="15.75" thickBot="1">
      <c r="A54" s="6"/>
      <c r="B54" s="27"/>
      <c r="C54" s="254" t="str">
        <f>"Zinssatz für das Jahr "&amp;$E$14+2</f>
        <v>Zinssatz für das Jahr 2013</v>
      </c>
      <c r="D54" s="255"/>
      <c r="E54" s="8"/>
      <c r="F54" s="26"/>
      <c r="G54" s="7"/>
      <c r="H54" s="7"/>
      <c r="I54" s="7"/>
      <c r="J54" s="7"/>
      <c r="K54" s="7"/>
      <c r="L54" s="7"/>
      <c r="M54" s="6"/>
      <c r="N54" s="6"/>
      <c r="O54" s="6"/>
      <c r="P54" s="6"/>
      <c r="Q54" s="6"/>
      <c r="R54" s="6"/>
      <c r="S54" s="6"/>
      <c r="T54" s="6"/>
      <c r="U54" s="6"/>
      <c r="V54" s="6"/>
    </row>
    <row r="55" spans="1:22" s="2" customFormat="1" ht="15.75">
      <c r="A55" s="6"/>
      <c r="B55" s="10"/>
      <c r="C55" s="10"/>
      <c r="D55" s="8"/>
      <c r="E55" s="8"/>
      <c r="F55" s="8"/>
      <c r="G55" s="9"/>
      <c r="H55" s="8"/>
      <c r="I55" s="8"/>
      <c r="J55" s="8"/>
      <c r="K55" s="8"/>
      <c r="L55" s="7"/>
      <c r="M55" s="6"/>
      <c r="N55" s="6"/>
      <c r="O55" s="6"/>
      <c r="P55" s="6"/>
      <c r="Q55" s="6"/>
      <c r="R55" s="6"/>
      <c r="S55" s="6"/>
      <c r="T55" s="6"/>
      <c r="U55" s="6"/>
      <c r="V55" s="6"/>
    </row>
    <row r="56" spans="1:22" s="2" customFormat="1" ht="15.75">
      <c r="A56" s="6"/>
      <c r="B56" s="10"/>
      <c r="C56" s="10"/>
      <c r="D56" s="8"/>
      <c r="E56" s="8"/>
      <c r="F56" s="8"/>
      <c r="G56" s="9"/>
      <c r="H56" s="8"/>
      <c r="I56" s="8"/>
      <c r="J56" s="8"/>
      <c r="K56" s="8"/>
      <c r="L56" s="7"/>
      <c r="M56" s="6"/>
      <c r="N56" s="6"/>
      <c r="O56" s="6"/>
      <c r="P56" s="6"/>
      <c r="Q56" s="6"/>
      <c r="R56" s="6"/>
      <c r="S56" s="6"/>
      <c r="T56" s="6"/>
      <c r="U56" s="6"/>
      <c r="V56" s="6"/>
    </row>
    <row r="57" spans="1:22" s="2" customFormat="1" ht="16.5" thickBot="1">
      <c r="A57" s="6"/>
      <c r="B57" s="10" t="s">
        <v>1</v>
      </c>
      <c r="C57" s="6"/>
      <c r="D57" s="25" t="s">
        <v>9</v>
      </c>
      <c r="E57" s="25">
        <v>2</v>
      </c>
      <c r="F57" s="25">
        <v>3</v>
      </c>
      <c r="G57" s="25">
        <v>4</v>
      </c>
      <c r="H57" s="25">
        <v>5</v>
      </c>
      <c r="I57" s="25">
        <v>6</v>
      </c>
      <c r="J57" s="25">
        <v>7</v>
      </c>
      <c r="K57" s="25">
        <v>8</v>
      </c>
      <c r="L57" s="25">
        <v>9</v>
      </c>
      <c r="M57" s="6"/>
      <c r="N57" s="6"/>
      <c r="O57" s="6"/>
      <c r="P57" s="6"/>
      <c r="Q57" s="6"/>
      <c r="R57" s="6"/>
      <c r="S57" s="6"/>
      <c r="T57" s="6"/>
      <c r="U57" s="6"/>
      <c r="V57" s="6"/>
    </row>
    <row r="58" spans="1:22" s="2" customFormat="1" ht="25.5">
      <c r="A58" s="6"/>
      <c r="B58" s="241"/>
      <c r="C58" s="242"/>
      <c r="D58" s="24" t="s">
        <v>62</v>
      </c>
      <c r="E58" s="24" t="s">
        <v>8</v>
      </c>
      <c r="F58" s="24" t="s">
        <v>6</v>
      </c>
      <c r="G58" s="24" t="s">
        <v>7</v>
      </c>
      <c r="H58" s="24" t="s">
        <v>6</v>
      </c>
      <c r="I58" s="24" t="s">
        <v>86</v>
      </c>
      <c r="J58" s="24" t="s">
        <v>88</v>
      </c>
      <c r="K58" s="24" t="s">
        <v>84</v>
      </c>
      <c r="L58" s="222"/>
      <c r="M58" s="6"/>
      <c r="N58" s="6"/>
      <c r="O58" s="6"/>
      <c r="P58" s="6"/>
      <c r="Q58" s="6"/>
      <c r="R58" s="6"/>
      <c r="S58" s="6"/>
      <c r="T58" s="6"/>
      <c r="U58" s="6"/>
      <c r="V58" s="6"/>
    </row>
    <row r="59" spans="1:22" s="2" customFormat="1" ht="15.75">
      <c r="A59" s="6"/>
      <c r="B59" s="243"/>
      <c r="C59" s="244"/>
      <c r="D59" s="23" t="str">
        <f>""&amp;$E$14-1</f>
        <v>2010</v>
      </c>
      <c r="E59" s="23" t="str">
        <f>""&amp;$E$14&amp;"  insgesamt"</f>
        <v>2011  insgesamt</v>
      </c>
      <c r="F59" s="23"/>
      <c r="G59" s="23" t="s">
        <v>4</v>
      </c>
      <c r="H59" s="23" t="s">
        <v>3</v>
      </c>
      <c r="I59" s="23" t="str">
        <f>"Tarife "&amp;$E$14+1</f>
        <v>Tarife 2012</v>
      </c>
      <c r="J59" s="23" t="s">
        <v>89</v>
      </c>
      <c r="K59" s="23" t="str">
        <f>"Tarife "&amp;$E$14+2</f>
        <v>Tarife 2013</v>
      </c>
      <c r="L59" s="223"/>
      <c r="M59" s="6"/>
      <c r="N59" s="6"/>
      <c r="O59" s="6"/>
      <c r="P59" s="6"/>
      <c r="Q59" s="6"/>
      <c r="R59" s="6"/>
      <c r="S59" s="6"/>
      <c r="T59" s="6"/>
      <c r="U59" s="6"/>
      <c r="V59" s="6"/>
    </row>
    <row r="60" spans="1:22" s="2" customFormat="1" ht="16.5" thickBot="1">
      <c r="A60" s="6"/>
      <c r="B60" s="245"/>
      <c r="C60" s="246"/>
      <c r="D60" s="22" t="s">
        <v>2</v>
      </c>
      <c r="E60" s="22" t="s">
        <v>2</v>
      </c>
      <c r="F60" s="22" t="s">
        <v>2</v>
      </c>
      <c r="G60" s="22" t="s">
        <v>2</v>
      </c>
      <c r="H60" s="22" t="s">
        <v>2</v>
      </c>
      <c r="I60" s="22" t="s">
        <v>2</v>
      </c>
      <c r="J60" s="22" t="s">
        <v>2</v>
      </c>
      <c r="K60" s="22" t="s">
        <v>2</v>
      </c>
      <c r="L60" s="224" t="s">
        <v>5</v>
      </c>
      <c r="M60" s="6"/>
      <c r="N60" s="6"/>
      <c r="O60" s="6"/>
      <c r="P60" s="6"/>
      <c r="Q60" s="6"/>
      <c r="R60" s="6"/>
      <c r="S60" s="6"/>
      <c r="T60" s="6"/>
      <c r="U60" s="6"/>
      <c r="V60" s="6"/>
    </row>
    <row r="61" spans="1:22" s="15" customFormat="1" ht="15.75" thickBot="1">
      <c r="A61" s="21"/>
      <c r="B61" s="20"/>
      <c r="C61" s="19" t="s">
        <v>1</v>
      </c>
      <c r="D61" s="18"/>
      <c r="E61" s="17">
        <f>F52</f>
        <v>0</v>
      </c>
      <c r="F61" s="17">
        <f>SUM(D61:E61)</f>
        <v>0</v>
      </c>
      <c r="G61" s="17">
        <f>$F$54*F61</f>
        <v>0</v>
      </c>
      <c r="H61" s="17">
        <f>G61+F61</f>
        <v>0</v>
      </c>
      <c r="I61" s="18"/>
      <c r="J61" s="17">
        <f>I61+H61</f>
        <v>0</v>
      </c>
      <c r="K61" s="18">
        <f>-J61/3</f>
        <v>0</v>
      </c>
      <c r="L61" s="221"/>
      <c r="M61" s="16"/>
      <c r="N61" s="16"/>
      <c r="O61" s="16"/>
      <c r="P61" s="16"/>
      <c r="Q61" s="16"/>
      <c r="R61" s="16"/>
      <c r="S61" s="16"/>
      <c r="T61" s="16"/>
      <c r="U61" s="16"/>
      <c r="V61" s="16"/>
    </row>
    <row r="62" spans="1:22" s="2" customFormat="1" ht="15.75" customHeight="1">
      <c r="A62" s="6"/>
      <c r="B62" s="10"/>
      <c r="C62" s="10"/>
      <c r="D62" s="8"/>
      <c r="E62" s="8"/>
      <c r="F62" s="8"/>
      <c r="G62" s="9"/>
      <c r="H62" s="8"/>
      <c r="I62" s="8"/>
      <c r="J62" s="8"/>
      <c r="K62" s="8"/>
      <c r="L62" s="7"/>
      <c r="M62" s="6"/>
      <c r="N62" s="6"/>
      <c r="O62" s="6"/>
      <c r="P62" s="6"/>
      <c r="Q62" s="6"/>
      <c r="R62" s="6"/>
      <c r="S62" s="6"/>
      <c r="T62" s="6"/>
      <c r="U62" s="6"/>
      <c r="V62" s="6"/>
    </row>
    <row r="63" spans="1:22" s="2" customFormat="1" ht="15.75" customHeight="1">
      <c r="A63" s="6"/>
      <c r="B63" s="6"/>
      <c r="C63" s="6"/>
      <c r="D63" s="6"/>
      <c r="E63" s="6"/>
      <c r="F63" s="6"/>
      <c r="G63" s="6"/>
      <c r="H63" s="6"/>
      <c r="I63" s="6"/>
      <c r="J63" s="6"/>
      <c r="K63" s="8"/>
      <c r="L63" s="7"/>
      <c r="M63" s="6"/>
      <c r="N63" s="6"/>
      <c r="O63" s="6"/>
      <c r="P63" s="6"/>
      <c r="Q63" s="6"/>
      <c r="R63" s="6"/>
      <c r="S63" s="6"/>
      <c r="T63" s="6"/>
      <c r="U63" s="6"/>
      <c r="V63" s="6"/>
    </row>
    <row r="64" spans="1:22" s="2" customFormat="1" ht="15.75" customHeight="1">
      <c r="A64" s="6"/>
      <c r="B64" s="10"/>
      <c r="C64" s="10"/>
      <c r="D64" s="13"/>
      <c r="E64" s="8"/>
      <c r="F64" s="8"/>
      <c r="G64" s="9"/>
      <c r="H64" s="8"/>
      <c r="I64" s="13"/>
      <c r="J64" s="8"/>
      <c r="K64" s="8"/>
      <c r="L64" s="7"/>
      <c r="M64" s="6"/>
      <c r="N64" s="6"/>
      <c r="O64" s="6"/>
      <c r="P64" s="6"/>
      <c r="Q64" s="6"/>
      <c r="R64" s="6"/>
      <c r="S64" s="6"/>
      <c r="T64" s="6"/>
      <c r="U64" s="6"/>
      <c r="V64" s="6"/>
    </row>
    <row r="65" spans="1:22" s="2" customFormat="1" ht="153">
      <c r="A65" s="6"/>
      <c r="B65" s="228" t="s">
        <v>0</v>
      </c>
      <c r="C65" s="228"/>
      <c r="D65" s="228"/>
      <c r="E65" s="228"/>
      <c r="F65" s="228"/>
      <c r="G65" s="9"/>
      <c r="H65" s="8"/>
      <c r="I65" s="12"/>
      <c r="J65" s="8"/>
      <c r="K65" s="8"/>
      <c r="L65" s="7"/>
      <c r="M65" s="6"/>
      <c r="N65" s="6"/>
      <c r="O65" s="6"/>
      <c r="P65" s="6"/>
      <c r="Q65" s="6"/>
      <c r="R65" s="6"/>
      <c r="S65" s="6"/>
      <c r="T65" s="6"/>
      <c r="U65" s="6"/>
      <c r="V65" s="6"/>
    </row>
    <row r="66" spans="1:22" s="2" customFormat="1" ht="31.5" customHeight="1">
      <c r="A66" s="11"/>
      <c r="B66" s="237"/>
      <c r="C66" s="238"/>
      <c r="D66" s="238"/>
      <c r="E66" s="238"/>
      <c r="F66" s="238"/>
      <c r="G66" s="238"/>
      <c r="H66" s="238"/>
      <c r="I66" s="238"/>
      <c r="J66" s="238"/>
      <c r="K66" s="238"/>
      <c r="L66" s="239"/>
      <c r="M66" s="6"/>
      <c r="N66" s="6"/>
      <c r="O66" s="6"/>
      <c r="P66" s="6"/>
      <c r="Q66" s="6"/>
      <c r="R66" s="6"/>
      <c r="S66" s="6"/>
      <c r="T66" s="6"/>
      <c r="U66" s="6"/>
      <c r="V66" s="6"/>
    </row>
    <row r="67" spans="1:22" s="2" customFormat="1" ht="15.75">
      <c r="A67" s="6"/>
      <c r="B67" s="10"/>
      <c r="C67" s="10"/>
      <c r="D67" s="8"/>
      <c r="E67" s="8"/>
      <c r="F67" s="8"/>
      <c r="G67" s="9"/>
      <c r="H67" s="8"/>
      <c r="I67" s="8"/>
      <c r="J67" s="8"/>
      <c r="K67" s="8"/>
      <c r="L67" s="7"/>
      <c r="M67" s="6"/>
      <c r="N67" s="6"/>
      <c r="O67" s="6"/>
      <c r="P67" s="6"/>
      <c r="Q67" s="6"/>
      <c r="R67" s="6"/>
      <c r="S67" s="6"/>
      <c r="T67" s="6"/>
      <c r="U67" s="6"/>
      <c r="V67" s="6"/>
    </row>
    <row r="68" spans="1:22" s="2" customFormat="1" ht="15.75">
      <c r="A68" s="6"/>
      <c r="B68" s="10"/>
      <c r="C68" s="10"/>
      <c r="D68" s="8"/>
      <c r="E68" s="8"/>
      <c r="F68" s="8"/>
      <c r="G68" s="9"/>
      <c r="H68" s="8"/>
      <c r="I68" s="8"/>
      <c r="J68" s="8"/>
      <c r="K68" s="8"/>
      <c r="L68" s="7"/>
      <c r="M68" s="6"/>
      <c r="N68" s="6"/>
      <c r="O68" s="6"/>
      <c r="P68" s="6"/>
      <c r="Q68" s="6"/>
      <c r="R68" s="6"/>
      <c r="S68" s="6"/>
      <c r="T68" s="6"/>
      <c r="U68" s="6"/>
      <c r="V68" s="6"/>
    </row>
    <row r="69" spans="1:22" s="2" customFormat="1" ht="15.75">
      <c r="A69" s="6"/>
      <c r="B69" s="10"/>
      <c r="C69" s="10"/>
      <c r="D69" s="8"/>
      <c r="E69" s="8"/>
      <c r="F69" s="8"/>
      <c r="G69" s="9"/>
      <c r="H69" s="8"/>
      <c r="I69" s="8"/>
      <c r="J69" s="8"/>
      <c r="K69" s="8"/>
      <c r="L69" s="7"/>
      <c r="M69" s="6"/>
      <c r="N69" s="6"/>
      <c r="O69" s="6"/>
      <c r="P69" s="6"/>
      <c r="Q69" s="6"/>
      <c r="R69" s="6"/>
      <c r="S69" s="6"/>
      <c r="T69" s="6"/>
      <c r="U69" s="6"/>
      <c r="V69" s="6"/>
    </row>
    <row r="70" spans="1:22" s="2" customFormat="1" ht="15.75">
      <c r="A70" s="6"/>
      <c r="B70" s="10"/>
      <c r="C70" s="10"/>
      <c r="D70" s="8"/>
      <c r="E70" s="8"/>
      <c r="F70" s="8"/>
      <c r="G70" s="9"/>
      <c r="H70" s="8"/>
      <c r="I70" s="8"/>
      <c r="J70" s="8"/>
      <c r="K70" s="8"/>
      <c r="L70" s="7"/>
      <c r="M70" s="6"/>
      <c r="N70" s="6"/>
      <c r="O70" s="6"/>
      <c r="P70" s="6"/>
      <c r="Q70" s="6"/>
      <c r="R70" s="6"/>
      <c r="S70" s="6"/>
      <c r="T70" s="6"/>
      <c r="U70" s="6"/>
      <c r="V70" s="6"/>
    </row>
    <row r="71" spans="1:22" s="2" customFormat="1" ht="15.75">
      <c r="A71" s="6"/>
      <c r="B71" s="10"/>
      <c r="C71" s="10"/>
      <c r="D71" s="8"/>
      <c r="E71" s="8"/>
      <c r="F71" s="8"/>
      <c r="G71" s="9"/>
      <c r="H71" s="8"/>
      <c r="I71" s="8"/>
      <c r="J71" s="8"/>
      <c r="K71" s="8"/>
      <c r="L71" s="7"/>
      <c r="M71" s="6"/>
      <c r="N71" s="6"/>
      <c r="O71" s="6"/>
      <c r="P71" s="6"/>
      <c r="Q71" s="6"/>
      <c r="R71" s="6"/>
      <c r="S71" s="6"/>
      <c r="T71" s="6"/>
      <c r="U71" s="6"/>
      <c r="V71" s="6"/>
    </row>
    <row r="72" spans="1:22" s="2" customFormat="1" ht="15.75">
      <c r="A72" s="6"/>
      <c r="B72" s="10"/>
      <c r="C72" s="10"/>
      <c r="D72" s="8"/>
      <c r="E72" s="8"/>
      <c r="F72" s="8"/>
      <c r="G72" s="9"/>
      <c r="H72" s="8"/>
      <c r="I72" s="8"/>
      <c r="J72" s="8"/>
      <c r="K72" s="8"/>
      <c r="L72" s="7"/>
      <c r="M72" s="6"/>
      <c r="N72" s="6"/>
      <c r="O72" s="6"/>
      <c r="P72" s="6"/>
      <c r="Q72" s="6"/>
      <c r="R72" s="6"/>
      <c r="S72" s="6"/>
      <c r="T72" s="6"/>
      <c r="U72" s="6"/>
      <c r="V72" s="6"/>
    </row>
    <row r="73" spans="1:22" s="2" customFormat="1" ht="15.75">
      <c r="A73" s="6"/>
      <c r="B73" s="10"/>
      <c r="C73" s="10"/>
      <c r="D73" s="8"/>
      <c r="E73" s="8"/>
      <c r="F73" s="8"/>
      <c r="G73" s="9"/>
      <c r="H73" s="8"/>
      <c r="I73" s="8"/>
      <c r="J73" s="8"/>
      <c r="K73" s="8"/>
      <c r="L73" s="7"/>
      <c r="M73" s="6"/>
      <c r="N73" s="6"/>
      <c r="O73" s="6"/>
      <c r="P73" s="6"/>
      <c r="Q73" s="6"/>
      <c r="R73" s="6"/>
      <c r="S73" s="6"/>
      <c r="T73" s="6"/>
      <c r="U73" s="6"/>
      <c r="V73" s="6"/>
    </row>
    <row r="74" spans="1:22" s="2" customFormat="1" ht="15.75">
      <c r="A74" s="6"/>
      <c r="B74" s="10"/>
      <c r="C74" s="10"/>
      <c r="D74" s="8"/>
      <c r="E74" s="8"/>
      <c r="F74" s="8"/>
      <c r="G74" s="9"/>
      <c r="H74" s="8"/>
      <c r="I74" s="8"/>
      <c r="J74" s="8"/>
      <c r="K74" s="8"/>
      <c r="L74" s="7"/>
      <c r="M74" s="6"/>
      <c r="N74" s="6"/>
      <c r="O74" s="6"/>
      <c r="P74" s="6"/>
      <c r="Q74" s="6"/>
      <c r="R74" s="6"/>
      <c r="S74" s="6"/>
      <c r="T74" s="6"/>
      <c r="U74" s="6"/>
      <c r="V74" s="6"/>
    </row>
    <row r="75" spans="1:22" s="2" customFormat="1" ht="15.75">
      <c r="A75" s="6"/>
      <c r="B75" s="10"/>
      <c r="C75" s="10"/>
      <c r="D75" s="8"/>
      <c r="E75" s="8"/>
      <c r="F75" s="8"/>
      <c r="G75" s="9"/>
      <c r="H75" s="8"/>
      <c r="I75" s="8"/>
      <c r="J75" s="8"/>
      <c r="K75" s="8"/>
      <c r="L75" s="7"/>
      <c r="M75" s="6"/>
      <c r="N75" s="6"/>
      <c r="O75" s="6"/>
      <c r="P75" s="6"/>
      <c r="Q75" s="6"/>
      <c r="R75" s="6"/>
      <c r="S75" s="6"/>
      <c r="T75" s="6"/>
      <c r="U75" s="6"/>
      <c r="V75" s="6"/>
    </row>
    <row r="76" spans="1:22" s="2" customFormat="1" ht="15.75">
      <c r="A76" s="6"/>
      <c r="B76" s="10"/>
      <c r="C76" s="10"/>
      <c r="D76" s="8"/>
      <c r="E76" s="8"/>
      <c r="F76" s="8"/>
      <c r="G76" s="9"/>
      <c r="H76" s="8"/>
      <c r="I76" s="8"/>
      <c r="J76" s="8"/>
      <c r="K76" s="8"/>
      <c r="L76" s="7"/>
      <c r="M76" s="6"/>
      <c r="N76" s="6"/>
      <c r="O76" s="6"/>
      <c r="P76" s="6"/>
      <c r="Q76" s="6"/>
      <c r="R76" s="6"/>
      <c r="S76" s="6"/>
      <c r="T76" s="6"/>
      <c r="U76" s="6"/>
      <c r="V76" s="6"/>
    </row>
    <row r="77" spans="1:22" s="2" customFormat="1" ht="15.75">
      <c r="A77" s="6"/>
      <c r="B77" s="10"/>
      <c r="C77" s="10"/>
      <c r="D77" s="8"/>
      <c r="E77" s="8"/>
      <c r="F77" s="8"/>
      <c r="G77" s="9"/>
      <c r="H77" s="8"/>
      <c r="I77" s="8"/>
      <c r="J77" s="8"/>
      <c r="K77" s="8"/>
      <c r="L77" s="7"/>
      <c r="M77" s="6"/>
      <c r="N77" s="6"/>
      <c r="O77" s="6"/>
      <c r="P77" s="6"/>
      <c r="Q77" s="6"/>
      <c r="R77" s="6"/>
      <c r="S77" s="6"/>
      <c r="T77" s="6"/>
      <c r="U77" s="6"/>
      <c r="V77" s="6"/>
    </row>
    <row r="78" spans="1:22" s="2" customFormat="1" ht="15.75">
      <c r="A78" s="6"/>
      <c r="B78" s="10"/>
      <c r="C78" s="10"/>
      <c r="D78" s="8"/>
      <c r="E78" s="8"/>
      <c r="F78" s="8"/>
      <c r="G78" s="9"/>
      <c r="H78" s="8"/>
      <c r="I78" s="8"/>
      <c r="J78" s="8"/>
      <c r="K78" s="8"/>
      <c r="L78" s="7"/>
      <c r="M78" s="6"/>
      <c r="N78" s="6"/>
      <c r="O78" s="6"/>
      <c r="P78" s="6"/>
      <c r="Q78" s="6"/>
      <c r="R78" s="6"/>
      <c r="S78" s="6"/>
      <c r="T78" s="6"/>
      <c r="U78" s="6"/>
      <c r="V78" s="6"/>
    </row>
    <row r="79" spans="1:22" s="2" customFormat="1" ht="15.75">
      <c r="A79" s="6"/>
      <c r="B79" s="10"/>
      <c r="C79" s="10"/>
      <c r="D79" s="8"/>
      <c r="E79" s="8"/>
      <c r="F79" s="8"/>
      <c r="G79" s="9"/>
      <c r="H79" s="8"/>
      <c r="I79" s="8"/>
      <c r="J79" s="8"/>
      <c r="K79" s="8"/>
      <c r="L79" s="7"/>
      <c r="M79" s="6"/>
      <c r="N79" s="6"/>
      <c r="O79" s="6"/>
      <c r="P79" s="6"/>
      <c r="Q79" s="6"/>
      <c r="R79" s="6"/>
      <c r="S79" s="6"/>
      <c r="T79" s="6"/>
      <c r="U79" s="6"/>
      <c r="V79" s="6"/>
    </row>
    <row r="80" spans="1:22" s="2" customFormat="1" ht="15.75">
      <c r="A80" s="6"/>
      <c r="B80" s="10"/>
      <c r="C80" s="10"/>
      <c r="D80" s="8"/>
      <c r="E80" s="8"/>
      <c r="F80" s="8"/>
      <c r="G80" s="9"/>
      <c r="H80" s="8"/>
      <c r="I80" s="8"/>
      <c r="J80" s="8"/>
      <c r="K80" s="8"/>
      <c r="L80" s="7"/>
      <c r="M80" s="6"/>
      <c r="N80" s="6"/>
      <c r="O80" s="6"/>
      <c r="P80" s="6"/>
      <c r="Q80" s="6"/>
      <c r="R80" s="6"/>
      <c r="S80" s="6"/>
      <c r="T80" s="6"/>
      <c r="U80" s="6"/>
      <c r="V80" s="6"/>
    </row>
    <row r="81" spans="1:22" s="2" customFormat="1" ht="15.75">
      <c r="A81" s="6"/>
      <c r="B81" s="10"/>
      <c r="C81" s="10"/>
      <c r="D81" s="8"/>
      <c r="E81" s="8"/>
      <c r="F81" s="8"/>
      <c r="G81" s="9"/>
      <c r="H81" s="8"/>
      <c r="I81" s="8"/>
      <c r="J81" s="8"/>
      <c r="K81" s="8"/>
      <c r="L81" s="7"/>
      <c r="M81" s="6"/>
      <c r="N81" s="6"/>
      <c r="O81" s="6"/>
      <c r="P81" s="6"/>
      <c r="Q81" s="6"/>
      <c r="R81" s="6"/>
      <c r="S81" s="6"/>
      <c r="T81" s="6"/>
      <c r="U81" s="6"/>
      <c r="V81" s="6"/>
    </row>
    <row r="82" spans="1:22" s="2" customFormat="1" ht="15.75">
      <c r="A82" s="6"/>
      <c r="B82" s="10"/>
      <c r="C82" s="10"/>
      <c r="D82" s="8"/>
      <c r="E82" s="8"/>
      <c r="F82" s="8"/>
      <c r="G82" s="9"/>
      <c r="H82" s="8"/>
      <c r="I82" s="8"/>
      <c r="J82" s="8"/>
      <c r="K82" s="8"/>
      <c r="L82" s="7"/>
      <c r="M82" s="6"/>
      <c r="N82" s="6"/>
      <c r="O82" s="6"/>
      <c r="P82" s="6"/>
      <c r="Q82" s="6"/>
      <c r="R82" s="6"/>
      <c r="S82" s="6"/>
      <c r="T82" s="6"/>
      <c r="U82" s="6"/>
      <c r="V82" s="6"/>
    </row>
    <row r="83" spans="1:22" s="2" customFormat="1" ht="15.75">
      <c r="A83" s="6"/>
      <c r="B83" s="10"/>
      <c r="C83" s="10"/>
      <c r="D83" s="8"/>
      <c r="E83" s="8"/>
      <c r="F83" s="8"/>
      <c r="G83" s="9"/>
      <c r="H83" s="8"/>
      <c r="I83" s="8"/>
      <c r="J83" s="8"/>
      <c r="K83" s="8"/>
      <c r="L83" s="7"/>
      <c r="M83" s="6"/>
      <c r="N83" s="6"/>
      <c r="O83" s="6"/>
      <c r="P83" s="6"/>
      <c r="Q83" s="6"/>
      <c r="R83" s="6"/>
      <c r="S83" s="6"/>
      <c r="T83" s="6"/>
      <c r="U83" s="6"/>
      <c r="V83" s="6"/>
    </row>
    <row r="84" spans="1:22" s="2" customFormat="1" ht="15.75">
      <c r="A84" s="6"/>
      <c r="B84" s="10"/>
      <c r="C84" s="10"/>
      <c r="D84" s="8"/>
      <c r="E84" s="8"/>
      <c r="F84" s="8"/>
      <c r="G84" s="9"/>
      <c r="H84" s="8"/>
      <c r="I84" s="8"/>
      <c r="J84" s="8"/>
      <c r="K84" s="8"/>
      <c r="L84" s="7"/>
      <c r="M84" s="6"/>
      <c r="N84" s="6"/>
      <c r="O84" s="6"/>
      <c r="P84" s="6"/>
      <c r="Q84" s="6"/>
      <c r="R84" s="6"/>
      <c r="S84" s="6"/>
      <c r="T84" s="6"/>
      <c r="U84" s="6"/>
      <c r="V84" s="6"/>
    </row>
    <row r="85" spans="1:22" s="2" customFormat="1" ht="15.75">
      <c r="A85" s="6"/>
      <c r="B85" s="10"/>
      <c r="C85" s="10"/>
      <c r="D85" s="8"/>
      <c r="E85" s="8"/>
      <c r="F85" s="8"/>
      <c r="G85" s="9"/>
      <c r="H85" s="8"/>
      <c r="I85" s="8"/>
      <c r="J85" s="8"/>
      <c r="K85" s="8"/>
      <c r="L85" s="7"/>
      <c r="M85" s="6"/>
      <c r="N85" s="6"/>
      <c r="O85" s="6"/>
      <c r="P85" s="6"/>
      <c r="Q85" s="6"/>
      <c r="R85" s="6"/>
      <c r="S85" s="6"/>
      <c r="T85" s="6"/>
      <c r="U85" s="6"/>
      <c r="V85" s="6"/>
    </row>
    <row r="86" spans="1:22" s="2" customFormat="1" ht="15.75">
      <c r="A86" s="6"/>
      <c r="B86" s="10"/>
      <c r="C86" s="10"/>
      <c r="D86" s="8"/>
      <c r="E86" s="8"/>
      <c r="F86" s="8"/>
      <c r="G86" s="9"/>
      <c r="H86" s="8"/>
      <c r="I86" s="8"/>
      <c r="J86" s="8"/>
      <c r="K86" s="8"/>
      <c r="L86" s="7"/>
      <c r="M86" s="6"/>
      <c r="N86" s="6"/>
      <c r="O86" s="6"/>
      <c r="P86" s="6"/>
      <c r="Q86" s="6"/>
      <c r="R86" s="6"/>
      <c r="S86" s="6"/>
      <c r="T86" s="6"/>
      <c r="U86" s="6"/>
      <c r="V86" s="6"/>
    </row>
    <row r="87" spans="1:22" s="2" customFormat="1" ht="15.75">
      <c r="A87" s="6"/>
      <c r="B87" s="10"/>
      <c r="C87" s="10"/>
      <c r="D87" s="8"/>
      <c r="E87" s="8"/>
      <c r="F87" s="8"/>
      <c r="G87" s="9"/>
      <c r="H87" s="8"/>
      <c r="I87" s="8"/>
      <c r="J87" s="8"/>
      <c r="K87" s="8"/>
      <c r="L87" s="7"/>
      <c r="M87" s="6"/>
      <c r="N87" s="6"/>
      <c r="O87" s="6"/>
      <c r="P87" s="6"/>
      <c r="Q87" s="6"/>
      <c r="R87" s="6"/>
      <c r="S87" s="6"/>
      <c r="T87" s="6"/>
      <c r="U87" s="6"/>
      <c r="V87" s="6"/>
    </row>
    <row r="88" spans="1:22" s="2" customFormat="1" ht="15.75">
      <c r="A88" s="6"/>
      <c r="B88" s="10"/>
      <c r="C88" s="10"/>
      <c r="D88" s="8"/>
      <c r="E88" s="8"/>
      <c r="F88" s="8"/>
      <c r="G88" s="9"/>
      <c r="H88" s="8"/>
      <c r="I88" s="8"/>
      <c r="J88" s="8"/>
      <c r="K88" s="8"/>
      <c r="L88" s="7"/>
      <c r="M88" s="6"/>
      <c r="N88" s="6"/>
      <c r="O88" s="6"/>
      <c r="P88" s="6"/>
      <c r="Q88" s="6"/>
      <c r="R88" s="6"/>
      <c r="S88" s="6"/>
      <c r="T88" s="6"/>
      <c r="U88" s="6"/>
      <c r="V88" s="6"/>
    </row>
    <row r="89" spans="1:22" s="2" customFormat="1" ht="15.75">
      <c r="A89" s="6"/>
      <c r="B89" s="10"/>
      <c r="C89" s="10"/>
      <c r="D89" s="8"/>
      <c r="E89" s="8"/>
      <c r="F89" s="8"/>
      <c r="G89" s="9"/>
      <c r="H89" s="8"/>
      <c r="I89" s="8"/>
      <c r="J89" s="8"/>
      <c r="K89" s="8"/>
      <c r="L89" s="7"/>
      <c r="M89" s="6"/>
      <c r="N89" s="6"/>
      <c r="O89" s="6"/>
      <c r="P89" s="6"/>
      <c r="Q89" s="6"/>
      <c r="R89" s="6"/>
      <c r="S89" s="6"/>
      <c r="T89" s="6"/>
      <c r="U89" s="6"/>
      <c r="V89" s="6"/>
    </row>
    <row r="90" spans="1:22" s="2" customFormat="1" ht="15.75">
      <c r="A90" s="6"/>
      <c r="B90" s="10"/>
      <c r="C90" s="10"/>
      <c r="D90" s="8"/>
      <c r="E90" s="8"/>
      <c r="F90" s="8"/>
      <c r="G90" s="9"/>
      <c r="H90" s="8"/>
      <c r="I90" s="8"/>
      <c r="J90" s="8"/>
      <c r="K90" s="8"/>
      <c r="L90" s="7"/>
      <c r="M90" s="6"/>
      <c r="N90" s="6"/>
      <c r="O90" s="6"/>
      <c r="P90" s="6"/>
      <c r="Q90" s="6"/>
      <c r="R90" s="6"/>
      <c r="S90" s="6"/>
      <c r="T90" s="6"/>
      <c r="U90" s="6"/>
      <c r="V90" s="6"/>
    </row>
    <row r="91" spans="1:22" s="2" customFormat="1" ht="15.75">
      <c r="A91" s="6"/>
      <c r="B91" s="10"/>
      <c r="C91" s="10"/>
      <c r="D91" s="8"/>
      <c r="E91" s="8"/>
      <c r="F91" s="8"/>
      <c r="G91" s="9"/>
      <c r="H91" s="8"/>
      <c r="I91" s="8"/>
      <c r="J91" s="8"/>
      <c r="K91" s="8"/>
      <c r="L91" s="7"/>
      <c r="M91" s="6"/>
      <c r="N91" s="6"/>
      <c r="O91" s="6"/>
      <c r="P91" s="6"/>
      <c r="Q91" s="6"/>
      <c r="R91" s="6"/>
      <c r="S91" s="6"/>
      <c r="T91" s="6"/>
      <c r="U91" s="6"/>
      <c r="V91" s="6"/>
    </row>
    <row r="92" spans="1:22" s="2" customFormat="1" ht="15.75">
      <c r="A92" s="6"/>
      <c r="B92" s="10"/>
      <c r="C92" s="10"/>
      <c r="D92" s="8"/>
      <c r="E92" s="8"/>
      <c r="F92" s="8"/>
      <c r="G92" s="9"/>
      <c r="H92" s="8"/>
      <c r="I92" s="8"/>
      <c r="J92" s="8"/>
      <c r="K92" s="8"/>
      <c r="L92" s="7"/>
      <c r="M92" s="6"/>
      <c r="N92" s="6"/>
      <c r="O92" s="6"/>
      <c r="P92" s="6"/>
      <c r="Q92" s="6"/>
      <c r="R92" s="6"/>
      <c r="S92" s="6"/>
      <c r="T92" s="6"/>
      <c r="U92" s="6"/>
      <c r="V92" s="6"/>
    </row>
    <row r="93" spans="1:22" s="2" customFormat="1" ht="15.75">
      <c r="A93" s="6"/>
      <c r="B93" s="10"/>
      <c r="C93" s="10"/>
      <c r="D93" s="8"/>
      <c r="E93" s="8"/>
      <c r="F93" s="8"/>
      <c r="G93" s="9"/>
      <c r="H93" s="8"/>
      <c r="I93" s="8"/>
      <c r="J93" s="8"/>
      <c r="K93" s="8"/>
      <c r="L93" s="7"/>
      <c r="M93" s="6"/>
      <c r="N93" s="6"/>
      <c r="O93" s="6"/>
      <c r="P93" s="6"/>
      <c r="Q93" s="6"/>
      <c r="R93" s="6"/>
      <c r="S93" s="6"/>
      <c r="T93" s="6"/>
      <c r="U93" s="6"/>
      <c r="V93" s="6"/>
    </row>
    <row r="94" spans="1:22" s="2" customFormat="1" ht="15.75">
      <c r="A94" s="6"/>
      <c r="B94" s="10"/>
      <c r="C94" s="10"/>
      <c r="D94" s="8"/>
      <c r="E94" s="8"/>
      <c r="F94" s="8"/>
      <c r="G94" s="9"/>
      <c r="H94" s="8"/>
      <c r="I94" s="8"/>
      <c r="J94" s="8"/>
      <c r="K94" s="8"/>
      <c r="L94" s="7"/>
      <c r="M94" s="6"/>
      <c r="N94" s="6"/>
      <c r="O94" s="6"/>
      <c r="P94" s="6"/>
      <c r="Q94" s="6"/>
      <c r="R94" s="6"/>
      <c r="S94" s="6"/>
      <c r="T94" s="6"/>
      <c r="U94" s="6"/>
      <c r="V94" s="6"/>
    </row>
    <row r="95" spans="1:22" s="2" customFormat="1" ht="15.75">
      <c r="A95" s="6"/>
      <c r="B95" s="10"/>
      <c r="C95" s="10"/>
      <c r="D95" s="8"/>
      <c r="E95" s="8"/>
      <c r="F95" s="8"/>
      <c r="G95" s="9"/>
      <c r="H95" s="8"/>
      <c r="I95" s="8"/>
      <c r="J95" s="8"/>
      <c r="K95" s="8"/>
      <c r="L95" s="7"/>
      <c r="M95" s="6"/>
      <c r="N95" s="6"/>
      <c r="O95" s="6"/>
      <c r="P95" s="6"/>
      <c r="Q95" s="6"/>
      <c r="R95" s="6"/>
      <c r="S95" s="6"/>
      <c r="T95" s="6"/>
      <c r="U95" s="6"/>
      <c r="V95" s="6"/>
    </row>
    <row r="96" spans="1:22" s="2" customFormat="1" ht="15.75">
      <c r="A96" s="6"/>
      <c r="B96" s="10"/>
      <c r="C96" s="10"/>
      <c r="D96" s="8"/>
      <c r="E96" s="8"/>
      <c r="F96" s="8"/>
      <c r="G96" s="9"/>
      <c r="H96" s="8"/>
      <c r="I96" s="8"/>
      <c r="J96" s="8"/>
      <c r="K96" s="8"/>
      <c r="L96" s="7"/>
      <c r="M96" s="6"/>
      <c r="N96" s="6"/>
      <c r="O96" s="6"/>
      <c r="P96" s="6"/>
      <c r="Q96" s="6"/>
      <c r="R96" s="6"/>
      <c r="S96" s="6"/>
      <c r="T96" s="6"/>
      <c r="U96" s="6"/>
      <c r="V96" s="6"/>
    </row>
    <row r="97" spans="1:22" s="2" customFormat="1" ht="15.75">
      <c r="A97" s="6"/>
      <c r="B97" s="10"/>
      <c r="C97" s="10"/>
      <c r="D97" s="8"/>
      <c r="E97" s="8"/>
      <c r="F97" s="8"/>
      <c r="G97" s="9"/>
      <c r="H97" s="8"/>
      <c r="I97" s="8"/>
      <c r="J97" s="8"/>
      <c r="K97" s="8"/>
      <c r="L97" s="7"/>
      <c r="M97" s="6"/>
      <c r="N97" s="6"/>
      <c r="O97" s="6"/>
      <c r="P97" s="6"/>
      <c r="Q97" s="6"/>
      <c r="R97" s="6"/>
      <c r="S97" s="6"/>
      <c r="T97" s="6"/>
      <c r="U97" s="6"/>
      <c r="V97" s="6"/>
    </row>
    <row r="98" spans="1:22" s="2" customFormat="1" ht="15.75">
      <c r="A98" s="6"/>
      <c r="B98" s="10"/>
      <c r="C98" s="10"/>
      <c r="D98" s="8"/>
      <c r="E98" s="8"/>
      <c r="F98" s="8"/>
      <c r="G98" s="9"/>
      <c r="H98" s="8"/>
      <c r="I98" s="8"/>
      <c r="J98" s="8"/>
      <c r="K98" s="8"/>
      <c r="L98" s="7"/>
      <c r="M98" s="6"/>
      <c r="N98" s="6"/>
      <c r="O98" s="6"/>
      <c r="P98" s="6"/>
      <c r="Q98" s="6"/>
      <c r="R98" s="6"/>
      <c r="S98" s="6"/>
      <c r="T98" s="6"/>
      <c r="U98" s="6"/>
      <c r="V98" s="6"/>
    </row>
    <row r="99" spans="1:22" s="2" customFormat="1" ht="15.75">
      <c r="A99" s="6"/>
      <c r="B99" s="10"/>
      <c r="C99" s="10"/>
      <c r="D99" s="8"/>
      <c r="E99" s="8"/>
      <c r="F99" s="8"/>
      <c r="G99" s="9"/>
      <c r="H99" s="8"/>
      <c r="I99" s="8"/>
      <c r="J99" s="8"/>
      <c r="K99" s="8"/>
      <c r="L99" s="7"/>
      <c r="M99" s="6"/>
      <c r="N99" s="6"/>
      <c r="O99" s="6"/>
      <c r="P99" s="6"/>
      <c r="Q99" s="6"/>
      <c r="R99" s="6"/>
      <c r="S99" s="6"/>
      <c r="T99" s="6"/>
      <c r="U99" s="6"/>
      <c r="V99" s="6"/>
    </row>
    <row r="100" spans="1:22" s="2" customFormat="1" ht="15.75">
      <c r="A100" s="6"/>
      <c r="B100" s="10"/>
      <c r="C100" s="10"/>
      <c r="D100" s="8"/>
      <c r="E100" s="8"/>
      <c r="F100" s="8"/>
      <c r="G100" s="9"/>
      <c r="H100" s="8"/>
      <c r="I100" s="8"/>
      <c r="J100" s="8"/>
      <c r="K100" s="8"/>
      <c r="L100" s="7"/>
      <c r="M100" s="6"/>
      <c r="N100" s="6"/>
      <c r="O100" s="6"/>
      <c r="P100" s="6"/>
      <c r="Q100" s="6"/>
      <c r="R100" s="6"/>
      <c r="S100" s="6"/>
      <c r="T100" s="6"/>
      <c r="U100" s="6"/>
      <c r="V100" s="6"/>
    </row>
    <row r="101" spans="1:22" s="2" customFormat="1" ht="15.75">
      <c r="A101" s="6"/>
      <c r="B101" s="10"/>
      <c r="C101" s="10"/>
      <c r="D101" s="8"/>
      <c r="E101" s="8"/>
      <c r="F101" s="8"/>
      <c r="G101" s="9"/>
      <c r="H101" s="8"/>
      <c r="I101" s="8"/>
      <c r="J101" s="8"/>
      <c r="K101" s="8"/>
      <c r="L101" s="7"/>
      <c r="M101" s="6"/>
      <c r="N101" s="6"/>
      <c r="O101" s="6"/>
      <c r="P101" s="6"/>
      <c r="Q101" s="6"/>
      <c r="R101" s="6"/>
      <c r="S101" s="6"/>
      <c r="T101" s="6"/>
      <c r="U101" s="6"/>
      <c r="V101" s="6"/>
    </row>
    <row r="102" spans="1:22" s="2" customFormat="1" ht="15.75">
      <c r="A102" s="6"/>
      <c r="B102" s="10"/>
      <c r="C102" s="10"/>
      <c r="D102" s="8"/>
      <c r="E102" s="8"/>
      <c r="F102" s="8"/>
      <c r="G102" s="9"/>
      <c r="H102" s="8"/>
      <c r="I102" s="8"/>
      <c r="J102" s="8"/>
      <c r="K102" s="8"/>
      <c r="L102" s="7"/>
      <c r="M102" s="6"/>
      <c r="N102" s="6"/>
      <c r="O102" s="6"/>
      <c r="P102" s="6"/>
      <c r="Q102" s="6"/>
      <c r="R102" s="6"/>
      <c r="S102" s="6"/>
      <c r="T102" s="6"/>
      <c r="U102" s="6"/>
      <c r="V102" s="6"/>
    </row>
    <row r="103" spans="1:22" s="2" customFormat="1" ht="15.75">
      <c r="A103" s="6"/>
      <c r="B103" s="10"/>
      <c r="C103" s="10"/>
      <c r="D103" s="8"/>
      <c r="E103" s="8"/>
      <c r="F103" s="8"/>
      <c r="G103" s="9"/>
      <c r="H103" s="8"/>
      <c r="I103" s="8"/>
      <c r="J103" s="8"/>
      <c r="K103" s="8"/>
      <c r="L103" s="7"/>
      <c r="M103" s="6"/>
      <c r="N103" s="6"/>
      <c r="O103" s="6"/>
      <c r="P103" s="6"/>
      <c r="Q103" s="6"/>
      <c r="R103" s="6"/>
      <c r="S103" s="6"/>
      <c r="T103" s="6"/>
      <c r="U103" s="6"/>
      <c r="V103" s="6"/>
    </row>
    <row r="104" spans="1:22" s="2" customFormat="1" ht="15.75">
      <c r="A104" s="6"/>
      <c r="B104" s="10"/>
      <c r="C104" s="10"/>
      <c r="D104" s="8"/>
      <c r="E104" s="8"/>
      <c r="F104" s="8"/>
      <c r="G104" s="9"/>
      <c r="H104" s="8"/>
      <c r="I104" s="8"/>
      <c r="J104" s="8"/>
      <c r="K104" s="8"/>
      <c r="L104" s="7"/>
      <c r="M104" s="6"/>
      <c r="N104" s="6"/>
      <c r="O104" s="6"/>
      <c r="P104" s="6"/>
      <c r="Q104" s="6"/>
      <c r="R104" s="6"/>
      <c r="S104" s="6"/>
      <c r="T104" s="6"/>
      <c r="U104" s="6"/>
      <c r="V104" s="6"/>
    </row>
    <row r="105" spans="1:22" s="2" customFormat="1" ht="15.75">
      <c r="A105" s="6"/>
      <c r="B105" s="10"/>
      <c r="C105" s="10"/>
      <c r="D105" s="8"/>
      <c r="E105" s="8"/>
      <c r="F105" s="8"/>
      <c r="G105" s="9"/>
      <c r="H105" s="8"/>
      <c r="I105" s="8"/>
      <c r="J105" s="8"/>
      <c r="K105" s="8"/>
      <c r="L105" s="7"/>
      <c r="M105" s="6"/>
      <c r="N105" s="6"/>
      <c r="O105" s="6"/>
      <c r="P105" s="6"/>
      <c r="Q105" s="6"/>
      <c r="R105" s="6"/>
      <c r="S105" s="6"/>
      <c r="T105" s="6"/>
      <c r="U105" s="6"/>
      <c r="V105" s="6"/>
    </row>
    <row r="106" spans="1:22" s="2" customFormat="1" ht="15.75">
      <c r="A106" s="6"/>
      <c r="B106" s="10"/>
      <c r="C106" s="10"/>
      <c r="D106" s="8"/>
      <c r="E106" s="8"/>
      <c r="F106" s="8"/>
      <c r="G106" s="9"/>
      <c r="H106" s="8"/>
      <c r="I106" s="8"/>
      <c r="J106" s="8"/>
      <c r="K106" s="8"/>
      <c r="L106" s="7"/>
      <c r="M106" s="6"/>
      <c r="N106" s="6"/>
      <c r="O106" s="6"/>
      <c r="P106" s="6"/>
      <c r="Q106" s="6"/>
      <c r="R106" s="6"/>
      <c r="S106" s="6"/>
      <c r="T106" s="6"/>
      <c r="U106" s="6"/>
      <c r="V106" s="6"/>
    </row>
    <row r="107" spans="1:22" s="2" customFormat="1" ht="15.75">
      <c r="A107" s="6"/>
      <c r="B107" s="10"/>
      <c r="C107" s="10"/>
      <c r="D107" s="8"/>
      <c r="E107" s="8"/>
      <c r="F107" s="8"/>
      <c r="G107" s="9"/>
      <c r="H107" s="8"/>
      <c r="I107" s="8"/>
      <c r="J107" s="8"/>
      <c r="K107" s="8"/>
      <c r="L107" s="7"/>
      <c r="M107" s="6"/>
      <c r="N107" s="6"/>
      <c r="O107" s="6"/>
      <c r="P107" s="6"/>
      <c r="Q107" s="6"/>
      <c r="R107" s="6"/>
      <c r="S107" s="6"/>
      <c r="T107" s="6"/>
      <c r="U107" s="6"/>
      <c r="V107" s="6"/>
    </row>
    <row r="108" spans="1:22" s="2" customFormat="1" ht="15.75">
      <c r="A108" s="6"/>
      <c r="B108" s="10"/>
      <c r="C108" s="10"/>
      <c r="D108" s="8"/>
      <c r="E108" s="8"/>
      <c r="F108" s="8"/>
      <c r="G108" s="9"/>
      <c r="H108" s="8"/>
      <c r="I108" s="8"/>
      <c r="J108" s="8"/>
      <c r="K108" s="8"/>
      <c r="L108" s="7"/>
      <c r="M108" s="6"/>
      <c r="N108" s="6"/>
      <c r="O108" s="6"/>
      <c r="P108" s="6"/>
      <c r="Q108" s="6"/>
      <c r="R108" s="6"/>
      <c r="S108" s="6"/>
      <c r="T108" s="6"/>
      <c r="U108" s="6"/>
      <c r="V108" s="6"/>
    </row>
    <row r="109" spans="1:22" s="2" customFormat="1" ht="15.75">
      <c r="A109" s="6"/>
      <c r="B109" s="10"/>
      <c r="C109" s="10"/>
      <c r="D109" s="8"/>
      <c r="E109" s="8"/>
      <c r="F109" s="8"/>
      <c r="G109" s="9"/>
      <c r="H109" s="8"/>
      <c r="I109" s="8"/>
      <c r="J109" s="8"/>
      <c r="K109" s="8"/>
      <c r="L109" s="7"/>
      <c r="M109" s="6"/>
      <c r="N109" s="6"/>
      <c r="O109" s="6"/>
      <c r="P109" s="6"/>
      <c r="Q109" s="6"/>
      <c r="R109" s="6"/>
      <c r="S109" s="6"/>
      <c r="T109" s="6"/>
      <c r="U109" s="6"/>
      <c r="V109" s="6"/>
    </row>
    <row r="110" spans="1:22" ht="15">
      <c r="A110" s="4"/>
      <c r="B110" s="4"/>
      <c r="C110" s="4"/>
      <c r="D110" s="4"/>
      <c r="E110" s="4"/>
      <c r="F110" s="4"/>
      <c r="G110" s="4"/>
      <c r="H110" s="4"/>
      <c r="I110" s="4"/>
      <c r="J110" s="4"/>
      <c r="K110" s="4"/>
      <c r="L110" s="5"/>
      <c r="M110" s="4"/>
      <c r="N110" s="4"/>
      <c r="O110" s="4"/>
      <c r="P110" s="4"/>
      <c r="Q110" s="4"/>
      <c r="R110" s="4"/>
      <c r="S110" s="4"/>
      <c r="T110" s="4"/>
      <c r="U110" s="4"/>
      <c r="V110" s="4"/>
    </row>
    <row r="111" spans="1:22" ht="15">
      <c r="A111" s="4"/>
      <c r="B111" s="4"/>
      <c r="C111" s="4"/>
      <c r="D111" s="4"/>
      <c r="E111" s="4"/>
      <c r="F111" s="4"/>
      <c r="G111" s="4"/>
      <c r="H111" s="4"/>
      <c r="I111" s="4"/>
      <c r="J111" s="4"/>
      <c r="K111" s="4"/>
      <c r="L111" s="5"/>
      <c r="M111" s="4"/>
      <c r="N111" s="4"/>
      <c r="O111" s="4"/>
      <c r="P111" s="4"/>
      <c r="Q111" s="4"/>
      <c r="R111" s="4"/>
      <c r="S111" s="4"/>
      <c r="T111" s="4"/>
      <c r="U111" s="4"/>
      <c r="V111" s="4"/>
    </row>
    <row r="112" spans="1:22" ht="15">
      <c r="A112" s="4"/>
      <c r="B112" s="4"/>
      <c r="C112" s="4"/>
      <c r="D112" s="4"/>
      <c r="E112" s="4"/>
      <c r="F112" s="4"/>
      <c r="G112" s="4"/>
      <c r="H112" s="4"/>
      <c r="I112" s="4"/>
      <c r="J112" s="4"/>
      <c r="K112" s="4"/>
      <c r="L112" s="5"/>
      <c r="M112" s="4"/>
      <c r="N112" s="4"/>
      <c r="O112" s="4"/>
      <c r="P112" s="4"/>
      <c r="Q112" s="4"/>
      <c r="R112" s="4"/>
      <c r="S112" s="4"/>
      <c r="T112" s="4"/>
      <c r="U112" s="4"/>
      <c r="V112" s="4"/>
    </row>
    <row r="113" spans="1:22" ht="15">
      <c r="A113" s="4"/>
      <c r="B113" s="4"/>
      <c r="C113" s="4"/>
      <c r="D113" s="4"/>
      <c r="E113" s="4"/>
      <c r="F113" s="4"/>
      <c r="G113" s="4"/>
      <c r="H113" s="4"/>
      <c r="I113" s="4"/>
      <c r="J113" s="4"/>
      <c r="K113" s="4"/>
      <c r="L113" s="5"/>
      <c r="M113" s="4"/>
      <c r="N113" s="4"/>
      <c r="O113" s="4"/>
      <c r="P113" s="4"/>
      <c r="Q113" s="4"/>
      <c r="R113" s="4"/>
      <c r="S113" s="4"/>
      <c r="T113" s="4"/>
      <c r="U113" s="4"/>
      <c r="V113" s="4"/>
    </row>
    <row r="114" spans="1:22" ht="15">
      <c r="A114" s="4"/>
      <c r="B114" s="4"/>
      <c r="C114" s="4"/>
      <c r="D114" s="4"/>
      <c r="E114" s="4"/>
      <c r="F114" s="4"/>
      <c r="G114" s="4"/>
      <c r="H114" s="4"/>
      <c r="I114" s="4"/>
      <c r="J114" s="4"/>
      <c r="K114" s="4"/>
      <c r="L114" s="5"/>
      <c r="M114" s="4"/>
      <c r="N114" s="4"/>
      <c r="O114" s="4"/>
      <c r="P114" s="4"/>
      <c r="Q114" s="4"/>
      <c r="R114" s="4"/>
      <c r="S114" s="4"/>
      <c r="T114" s="4"/>
      <c r="U114" s="4"/>
      <c r="V114" s="4"/>
    </row>
    <row r="115" spans="1:22" ht="15">
      <c r="A115" s="4"/>
      <c r="B115" s="4"/>
      <c r="C115" s="4"/>
      <c r="D115" s="4"/>
      <c r="E115" s="4"/>
      <c r="F115" s="4"/>
      <c r="G115" s="4"/>
      <c r="H115" s="4"/>
      <c r="I115" s="4"/>
      <c r="J115" s="4"/>
      <c r="K115" s="4"/>
      <c r="L115" s="5"/>
      <c r="M115" s="4"/>
      <c r="N115" s="4"/>
      <c r="O115" s="4"/>
      <c r="P115" s="4"/>
      <c r="Q115" s="4"/>
      <c r="R115" s="4"/>
      <c r="S115" s="4"/>
      <c r="T115" s="4"/>
      <c r="U115" s="4"/>
      <c r="V115" s="4"/>
    </row>
    <row r="116" spans="1:22" ht="15">
      <c r="A116" s="4"/>
      <c r="B116" s="4"/>
      <c r="C116" s="4"/>
      <c r="D116" s="4"/>
      <c r="E116" s="4"/>
      <c r="F116" s="4"/>
      <c r="G116" s="4"/>
      <c r="H116" s="4"/>
      <c r="I116" s="4"/>
      <c r="J116" s="4"/>
      <c r="K116" s="4"/>
      <c r="L116" s="5"/>
      <c r="M116" s="4"/>
      <c r="N116" s="4"/>
      <c r="O116" s="4"/>
      <c r="P116" s="4"/>
      <c r="Q116" s="4"/>
      <c r="R116" s="4"/>
      <c r="S116" s="4"/>
      <c r="T116" s="4"/>
      <c r="U116" s="4"/>
      <c r="V116" s="4"/>
    </row>
    <row r="117" spans="1:22" ht="15">
      <c r="A117" s="4"/>
      <c r="B117" s="4"/>
      <c r="C117" s="4"/>
      <c r="D117" s="4"/>
      <c r="E117" s="4"/>
      <c r="F117" s="4"/>
      <c r="G117" s="4"/>
      <c r="H117" s="4"/>
      <c r="I117" s="4"/>
      <c r="J117" s="4"/>
      <c r="K117" s="4"/>
      <c r="L117" s="5"/>
      <c r="M117" s="4"/>
      <c r="N117" s="4"/>
      <c r="O117" s="4"/>
      <c r="P117" s="4"/>
      <c r="Q117" s="4"/>
      <c r="R117" s="4"/>
      <c r="S117" s="4"/>
      <c r="T117" s="4"/>
      <c r="U117" s="4"/>
      <c r="V117" s="4"/>
    </row>
    <row r="118" spans="1:22" ht="15">
      <c r="A118" s="4"/>
      <c r="B118" s="4"/>
      <c r="C118" s="4"/>
      <c r="D118" s="4"/>
      <c r="E118" s="4"/>
      <c r="F118" s="4"/>
      <c r="G118" s="4"/>
      <c r="H118" s="4"/>
      <c r="I118" s="4"/>
      <c r="J118" s="4"/>
      <c r="K118" s="4"/>
      <c r="L118" s="5"/>
      <c r="M118" s="4"/>
      <c r="N118" s="4"/>
      <c r="O118" s="4"/>
      <c r="P118" s="4"/>
      <c r="Q118" s="4"/>
      <c r="R118" s="4"/>
      <c r="S118" s="4"/>
      <c r="T118" s="4"/>
      <c r="U118" s="4"/>
      <c r="V118" s="4"/>
    </row>
    <row r="119" spans="1:22" ht="15">
      <c r="A119" s="4"/>
      <c r="B119" s="4"/>
      <c r="C119" s="4"/>
      <c r="D119" s="4"/>
      <c r="E119" s="4"/>
      <c r="F119" s="4"/>
      <c r="G119" s="4"/>
      <c r="H119" s="4"/>
      <c r="I119" s="4"/>
      <c r="J119" s="4"/>
      <c r="K119" s="4"/>
      <c r="L119" s="5"/>
      <c r="M119" s="4"/>
      <c r="N119" s="4"/>
      <c r="O119" s="4"/>
      <c r="P119" s="4"/>
      <c r="Q119" s="4"/>
      <c r="R119" s="4"/>
      <c r="S119" s="4"/>
      <c r="T119" s="4"/>
      <c r="U119" s="4"/>
      <c r="V119" s="4"/>
    </row>
    <row r="120" spans="1:22" ht="15">
      <c r="A120" s="4"/>
      <c r="B120" s="4"/>
      <c r="C120" s="4"/>
      <c r="D120" s="4"/>
      <c r="E120" s="4"/>
      <c r="F120" s="4"/>
      <c r="G120" s="4"/>
      <c r="H120" s="4"/>
      <c r="I120" s="4"/>
      <c r="J120" s="4"/>
      <c r="K120" s="4"/>
      <c r="L120" s="5"/>
      <c r="M120" s="4"/>
      <c r="N120" s="4"/>
      <c r="O120" s="4"/>
      <c r="P120" s="4"/>
      <c r="Q120" s="4"/>
      <c r="R120" s="4"/>
      <c r="S120" s="4"/>
      <c r="T120" s="4"/>
      <c r="U120" s="4"/>
      <c r="V120" s="4"/>
    </row>
    <row r="121" spans="1:22" ht="15">
      <c r="A121" s="4"/>
      <c r="B121" s="4"/>
      <c r="C121" s="4"/>
      <c r="D121" s="4"/>
      <c r="E121" s="4"/>
      <c r="F121" s="4"/>
      <c r="G121" s="4"/>
      <c r="H121" s="4"/>
      <c r="I121" s="4"/>
      <c r="J121" s="4"/>
      <c r="K121" s="4"/>
      <c r="L121" s="5"/>
      <c r="M121" s="4"/>
      <c r="N121" s="4"/>
      <c r="O121" s="4"/>
      <c r="P121" s="4"/>
      <c r="Q121" s="4"/>
      <c r="R121" s="4"/>
      <c r="S121" s="4"/>
      <c r="T121" s="4"/>
      <c r="U121" s="4"/>
      <c r="V121" s="4"/>
    </row>
    <row r="122" spans="1:22" ht="15">
      <c r="A122" s="4"/>
      <c r="B122" s="4"/>
      <c r="C122" s="4"/>
      <c r="D122" s="4"/>
      <c r="E122" s="4"/>
      <c r="F122" s="4"/>
      <c r="G122" s="4"/>
      <c r="H122" s="4"/>
      <c r="I122" s="4"/>
      <c r="J122" s="4"/>
      <c r="K122" s="4"/>
      <c r="L122" s="5"/>
      <c r="M122" s="4"/>
      <c r="N122" s="4"/>
      <c r="O122" s="4"/>
      <c r="P122" s="4"/>
      <c r="Q122" s="4"/>
      <c r="R122" s="4"/>
      <c r="S122" s="4"/>
      <c r="T122" s="4"/>
      <c r="U122" s="4"/>
      <c r="V122" s="4"/>
    </row>
    <row r="123" spans="1:22" ht="15">
      <c r="A123" s="4"/>
      <c r="B123" s="4"/>
      <c r="C123" s="4"/>
      <c r="D123" s="4"/>
      <c r="E123" s="4"/>
      <c r="F123" s="4"/>
      <c r="G123" s="4"/>
      <c r="H123" s="4"/>
      <c r="I123" s="4"/>
      <c r="J123" s="4"/>
      <c r="K123" s="4"/>
      <c r="L123" s="5"/>
      <c r="M123" s="4"/>
      <c r="N123" s="4"/>
      <c r="O123" s="4"/>
      <c r="P123" s="4"/>
      <c r="Q123" s="4"/>
      <c r="R123" s="4"/>
      <c r="S123" s="4"/>
      <c r="T123" s="4"/>
      <c r="U123" s="4"/>
      <c r="V123" s="4"/>
    </row>
    <row r="124" spans="1:22" ht="15">
      <c r="A124" s="4"/>
      <c r="B124" s="4"/>
      <c r="C124" s="4"/>
      <c r="D124" s="4"/>
      <c r="E124" s="4"/>
      <c r="F124" s="4"/>
      <c r="G124" s="4"/>
      <c r="H124" s="4"/>
      <c r="I124" s="4"/>
      <c r="J124" s="4"/>
      <c r="K124" s="4"/>
      <c r="L124" s="5"/>
      <c r="M124" s="4"/>
      <c r="N124" s="4"/>
      <c r="O124" s="4"/>
      <c r="P124" s="4"/>
      <c r="Q124" s="4"/>
      <c r="R124" s="4"/>
      <c r="S124" s="4"/>
      <c r="T124" s="4"/>
      <c r="U124" s="4"/>
      <c r="V124" s="4"/>
    </row>
    <row r="125" spans="1:22" ht="15">
      <c r="A125" s="4"/>
      <c r="B125" s="4"/>
      <c r="C125" s="4"/>
      <c r="D125" s="4"/>
      <c r="E125" s="4"/>
      <c r="F125" s="4"/>
      <c r="G125" s="4"/>
      <c r="H125" s="4"/>
      <c r="I125" s="4"/>
      <c r="J125" s="4"/>
      <c r="K125" s="4"/>
      <c r="L125" s="5"/>
      <c r="M125" s="4"/>
      <c r="N125" s="4"/>
      <c r="O125" s="4"/>
      <c r="P125" s="4"/>
      <c r="Q125" s="4"/>
      <c r="R125" s="4"/>
      <c r="S125" s="4"/>
      <c r="T125" s="4"/>
      <c r="U125" s="4"/>
      <c r="V125" s="4"/>
    </row>
    <row r="126" spans="1:22" ht="15">
      <c r="A126" s="4"/>
      <c r="B126" s="4"/>
      <c r="C126" s="4"/>
      <c r="D126" s="4"/>
      <c r="E126" s="4"/>
      <c r="F126" s="4"/>
      <c r="G126" s="4"/>
      <c r="H126" s="4"/>
      <c r="I126" s="4"/>
      <c r="J126" s="4"/>
      <c r="K126" s="4"/>
      <c r="L126" s="5"/>
      <c r="M126" s="4"/>
      <c r="N126" s="4"/>
      <c r="O126" s="4"/>
      <c r="P126" s="4"/>
      <c r="Q126" s="4"/>
      <c r="R126" s="4"/>
      <c r="S126" s="4"/>
      <c r="T126" s="4"/>
      <c r="U126" s="4"/>
      <c r="V126" s="4"/>
    </row>
    <row r="127" spans="1:22" ht="15">
      <c r="A127" s="4"/>
      <c r="B127" s="4"/>
      <c r="C127" s="4"/>
      <c r="D127" s="4"/>
      <c r="E127" s="4"/>
      <c r="F127" s="4"/>
      <c r="G127" s="4"/>
      <c r="H127" s="4"/>
      <c r="I127" s="4"/>
      <c r="J127" s="4"/>
      <c r="K127" s="4"/>
      <c r="L127" s="5"/>
      <c r="M127" s="4"/>
      <c r="N127" s="4"/>
      <c r="O127" s="4"/>
      <c r="P127" s="4"/>
      <c r="Q127" s="4"/>
      <c r="R127" s="4"/>
      <c r="S127" s="4"/>
      <c r="T127" s="4"/>
      <c r="U127" s="4"/>
      <c r="V127" s="4"/>
    </row>
    <row r="128" spans="1:22" ht="15">
      <c r="A128" s="4"/>
      <c r="B128" s="4"/>
      <c r="C128" s="4"/>
      <c r="D128" s="4"/>
      <c r="E128" s="4"/>
      <c r="F128" s="4"/>
      <c r="G128" s="4"/>
      <c r="H128" s="4"/>
      <c r="I128" s="4"/>
      <c r="J128" s="4"/>
      <c r="K128" s="4"/>
      <c r="L128" s="5"/>
      <c r="M128" s="4"/>
      <c r="N128" s="4"/>
      <c r="O128" s="4"/>
      <c r="P128" s="4"/>
      <c r="Q128" s="4"/>
      <c r="R128" s="4"/>
      <c r="S128" s="4"/>
      <c r="T128" s="4"/>
      <c r="U128" s="4"/>
      <c r="V128" s="4"/>
    </row>
    <row r="129" spans="1:22" ht="15">
      <c r="A129" s="4"/>
      <c r="B129" s="4"/>
      <c r="C129" s="4"/>
      <c r="D129" s="4"/>
      <c r="E129" s="4"/>
      <c r="F129" s="4"/>
      <c r="G129" s="4"/>
      <c r="H129" s="4"/>
      <c r="I129" s="4"/>
      <c r="J129" s="4"/>
      <c r="K129" s="4"/>
      <c r="L129" s="5"/>
      <c r="M129" s="4"/>
      <c r="N129" s="4"/>
      <c r="O129" s="4"/>
      <c r="P129" s="4"/>
      <c r="Q129" s="4"/>
      <c r="R129" s="4"/>
      <c r="S129" s="4"/>
      <c r="T129" s="4"/>
      <c r="U129" s="4"/>
      <c r="V129" s="4"/>
    </row>
    <row r="130" spans="1:22" ht="15">
      <c r="A130" s="4"/>
      <c r="B130" s="4"/>
      <c r="C130" s="4"/>
      <c r="D130" s="4"/>
      <c r="E130" s="4"/>
      <c r="F130" s="4"/>
      <c r="G130" s="4"/>
      <c r="H130" s="4"/>
      <c r="I130" s="4"/>
      <c r="J130" s="4"/>
      <c r="K130" s="4"/>
      <c r="L130" s="5"/>
      <c r="M130" s="4"/>
      <c r="N130" s="4"/>
      <c r="O130" s="4"/>
      <c r="P130" s="4"/>
      <c r="Q130" s="4"/>
      <c r="R130" s="4"/>
      <c r="S130" s="4"/>
      <c r="T130" s="4"/>
      <c r="U130" s="4"/>
      <c r="V130" s="4"/>
    </row>
    <row r="131" spans="1:22" ht="15">
      <c r="A131" s="4"/>
      <c r="B131" s="4"/>
      <c r="C131" s="4"/>
      <c r="D131" s="4"/>
      <c r="E131" s="4"/>
      <c r="F131" s="4"/>
      <c r="G131" s="4"/>
      <c r="H131" s="4"/>
      <c r="I131" s="4"/>
      <c r="J131" s="4"/>
      <c r="K131" s="4"/>
      <c r="L131" s="5"/>
      <c r="M131" s="4"/>
      <c r="N131" s="4"/>
      <c r="O131" s="4"/>
      <c r="P131" s="4"/>
      <c r="Q131" s="4"/>
      <c r="R131" s="4"/>
      <c r="S131" s="4"/>
      <c r="T131" s="4"/>
      <c r="U131" s="4"/>
      <c r="V131" s="4"/>
    </row>
    <row r="132" spans="1:22" ht="15">
      <c r="A132" s="4"/>
      <c r="B132" s="4"/>
      <c r="C132" s="4"/>
      <c r="D132" s="4"/>
      <c r="E132" s="4"/>
      <c r="F132" s="4"/>
      <c r="G132" s="4"/>
      <c r="H132" s="4"/>
      <c r="I132" s="4"/>
      <c r="J132" s="4"/>
      <c r="K132" s="4"/>
      <c r="L132" s="5"/>
      <c r="M132" s="4"/>
      <c r="N132" s="4"/>
      <c r="O132" s="4"/>
      <c r="P132" s="4"/>
      <c r="Q132" s="4"/>
      <c r="R132" s="4"/>
      <c r="S132" s="4"/>
      <c r="T132" s="4"/>
      <c r="U132" s="4"/>
      <c r="V132" s="4"/>
    </row>
    <row r="133" spans="1:22" ht="15">
      <c r="A133" s="4"/>
      <c r="B133" s="4"/>
      <c r="C133" s="4"/>
      <c r="D133" s="4"/>
      <c r="E133" s="4"/>
      <c r="F133" s="4"/>
      <c r="G133" s="4"/>
      <c r="H133" s="4"/>
      <c r="I133" s="4"/>
      <c r="J133" s="4"/>
      <c r="K133" s="4"/>
      <c r="L133" s="5"/>
      <c r="M133" s="4"/>
      <c r="N133" s="4"/>
      <c r="O133" s="4"/>
      <c r="P133" s="4"/>
      <c r="Q133" s="4"/>
      <c r="R133" s="4"/>
      <c r="S133" s="4"/>
      <c r="T133" s="4"/>
      <c r="U133" s="4"/>
      <c r="V133" s="4"/>
    </row>
    <row r="134" spans="1:22" ht="15">
      <c r="A134" s="4"/>
      <c r="B134" s="4"/>
      <c r="C134" s="4"/>
      <c r="D134" s="4"/>
      <c r="E134" s="4"/>
      <c r="F134" s="4"/>
      <c r="G134" s="4"/>
      <c r="H134" s="4"/>
      <c r="I134" s="4"/>
      <c r="J134" s="4"/>
      <c r="K134" s="4"/>
      <c r="L134" s="5"/>
      <c r="M134" s="4"/>
      <c r="N134" s="4"/>
      <c r="O134" s="4"/>
      <c r="P134" s="4"/>
      <c r="Q134" s="4"/>
      <c r="R134" s="4"/>
      <c r="S134" s="4"/>
      <c r="T134" s="4"/>
      <c r="U134" s="4"/>
      <c r="V134" s="4"/>
    </row>
    <row r="135" spans="1:22" ht="15">
      <c r="A135" s="4"/>
      <c r="B135" s="4"/>
      <c r="C135" s="4"/>
      <c r="D135" s="4"/>
      <c r="E135" s="4"/>
      <c r="F135" s="4"/>
      <c r="G135" s="4"/>
      <c r="H135" s="4"/>
      <c r="I135" s="4"/>
      <c r="J135" s="4"/>
      <c r="K135" s="4"/>
      <c r="L135" s="5"/>
      <c r="M135" s="4"/>
      <c r="N135" s="4"/>
      <c r="O135" s="4"/>
      <c r="P135" s="4"/>
      <c r="Q135" s="4"/>
      <c r="R135" s="4"/>
      <c r="S135" s="4"/>
      <c r="T135" s="4"/>
      <c r="U135" s="4"/>
      <c r="V135" s="4"/>
    </row>
    <row r="136" spans="1:22" ht="15">
      <c r="A136" s="4"/>
      <c r="B136" s="4"/>
      <c r="C136" s="4"/>
      <c r="D136" s="4"/>
      <c r="E136" s="4"/>
      <c r="F136" s="4"/>
      <c r="G136" s="4"/>
      <c r="H136" s="4"/>
      <c r="I136" s="4"/>
      <c r="J136" s="4"/>
      <c r="K136" s="4"/>
      <c r="L136" s="5"/>
      <c r="M136" s="4"/>
      <c r="N136" s="4"/>
      <c r="O136" s="4"/>
      <c r="P136" s="4"/>
      <c r="Q136" s="4"/>
      <c r="R136" s="4"/>
      <c r="S136" s="4"/>
      <c r="T136" s="4"/>
      <c r="U136" s="4"/>
      <c r="V136" s="4"/>
    </row>
    <row r="137" spans="1:22" ht="15">
      <c r="A137" s="4"/>
      <c r="B137" s="4"/>
      <c r="C137" s="4"/>
      <c r="D137" s="4"/>
      <c r="E137" s="4"/>
      <c r="F137" s="4"/>
      <c r="G137" s="4"/>
      <c r="H137" s="4"/>
      <c r="I137" s="4"/>
      <c r="J137" s="4"/>
      <c r="K137" s="4"/>
      <c r="L137" s="5"/>
      <c r="M137" s="4"/>
      <c r="N137" s="4"/>
      <c r="O137" s="4"/>
      <c r="P137" s="4"/>
      <c r="Q137" s="4"/>
      <c r="R137" s="4"/>
      <c r="S137" s="4"/>
      <c r="T137" s="4"/>
      <c r="U137" s="4"/>
      <c r="V137" s="4"/>
    </row>
    <row r="138" spans="1:22" ht="15">
      <c r="A138" s="4"/>
      <c r="B138" s="4"/>
      <c r="C138" s="4"/>
      <c r="D138" s="4"/>
      <c r="E138" s="4"/>
      <c r="F138" s="4"/>
      <c r="G138" s="4"/>
      <c r="H138" s="4"/>
      <c r="I138" s="4"/>
      <c r="J138" s="4"/>
      <c r="K138" s="4"/>
      <c r="L138" s="5"/>
      <c r="M138" s="4"/>
      <c r="N138" s="4"/>
      <c r="O138" s="4"/>
      <c r="P138" s="4"/>
      <c r="Q138" s="4"/>
      <c r="R138" s="4"/>
      <c r="S138" s="4"/>
      <c r="T138" s="4"/>
      <c r="U138" s="4"/>
      <c r="V138" s="4"/>
    </row>
    <row r="139" spans="1:22" ht="15">
      <c r="A139" s="4"/>
      <c r="B139" s="4"/>
      <c r="C139" s="4"/>
      <c r="D139" s="4"/>
      <c r="E139" s="4"/>
      <c r="F139" s="4"/>
      <c r="G139" s="4"/>
      <c r="H139" s="4"/>
      <c r="I139" s="4"/>
      <c r="J139" s="4"/>
      <c r="K139" s="4"/>
      <c r="L139" s="5"/>
      <c r="M139" s="4"/>
      <c r="N139" s="4"/>
      <c r="O139" s="4"/>
      <c r="P139" s="4"/>
      <c r="Q139" s="4"/>
      <c r="R139" s="4"/>
      <c r="S139" s="4"/>
      <c r="T139" s="4"/>
      <c r="U139" s="4"/>
      <c r="V139" s="4"/>
    </row>
    <row r="140" spans="1:22" ht="15">
      <c r="A140" s="4"/>
      <c r="B140" s="4"/>
      <c r="C140" s="4"/>
      <c r="D140" s="4"/>
      <c r="E140" s="4"/>
      <c r="F140" s="4"/>
      <c r="G140" s="4"/>
      <c r="H140" s="4"/>
      <c r="I140" s="4"/>
      <c r="J140" s="4"/>
      <c r="K140" s="4"/>
      <c r="L140" s="5"/>
      <c r="M140" s="4"/>
      <c r="N140" s="4"/>
      <c r="O140" s="4"/>
      <c r="P140" s="4"/>
      <c r="Q140" s="4"/>
      <c r="R140" s="4"/>
      <c r="S140" s="4"/>
      <c r="T140" s="4"/>
      <c r="U140" s="4"/>
      <c r="V140" s="4"/>
    </row>
    <row r="141" spans="1:22" ht="15">
      <c r="A141" s="4"/>
      <c r="B141" s="4"/>
      <c r="C141" s="4"/>
      <c r="D141" s="4"/>
      <c r="E141" s="4"/>
      <c r="F141" s="4"/>
      <c r="G141" s="4"/>
      <c r="H141" s="4"/>
      <c r="I141" s="4"/>
      <c r="J141" s="4"/>
      <c r="K141" s="4"/>
      <c r="L141" s="5"/>
      <c r="M141" s="4"/>
      <c r="N141" s="4"/>
      <c r="O141" s="4"/>
      <c r="P141" s="4"/>
      <c r="Q141" s="4"/>
      <c r="R141" s="4"/>
      <c r="S141" s="4"/>
      <c r="T141" s="4"/>
      <c r="U141" s="4"/>
      <c r="V141" s="4"/>
    </row>
  </sheetData>
  <sheetProtection formatCells="0" formatColumns="0" formatRows="0"/>
  <mergeCells count="44">
    <mergeCell ref="G24:K24"/>
    <mergeCell ref="G20:K20"/>
    <mergeCell ref="C22:D22"/>
    <mergeCell ref="G22:K22"/>
    <mergeCell ref="G28:K28"/>
    <mergeCell ref="G29:K29"/>
    <mergeCell ref="C52:D52"/>
    <mergeCell ref="C46:E46"/>
    <mergeCell ref="B20:E20"/>
    <mergeCell ref="C25:D25"/>
    <mergeCell ref="C26:D26"/>
    <mergeCell ref="G25:K25"/>
    <mergeCell ref="C21:D21"/>
    <mergeCell ref="C24:D24"/>
    <mergeCell ref="C35:D35"/>
    <mergeCell ref="G35:K35"/>
    <mergeCell ref="G21:K21"/>
    <mergeCell ref="G23:K23"/>
    <mergeCell ref="G49:K49"/>
    <mergeCell ref="G52:K52"/>
    <mergeCell ref="C47:D47"/>
    <mergeCell ref="G47:K47"/>
    <mergeCell ref="C29:D29"/>
    <mergeCell ref="C28:D28"/>
    <mergeCell ref="G46:K46"/>
    <mergeCell ref="C54:D54"/>
    <mergeCell ref="C48:D48"/>
    <mergeCell ref="H2:L2"/>
    <mergeCell ref="C40:D40"/>
    <mergeCell ref="G40:K40"/>
    <mergeCell ref="G39:K39"/>
    <mergeCell ref="G38:K38"/>
    <mergeCell ref="G26:K26"/>
    <mergeCell ref="G27:K27"/>
    <mergeCell ref="B65:F65"/>
    <mergeCell ref="G32:K32"/>
    <mergeCell ref="C32:D32"/>
    <mergeCell ref="G48:K48"/>
    <mergeCell ref="C49:D49"/>
    <mergeCell ref="B66:L66"/>
    <mergeCell ref="G43:K43"/>
    <mergeCell ref="B58:C60"/>
    <mergeCell ref="G45:K45"/>
    <mergeCell ref="C45:E45"/>
  </mergeCells>
  <conditionalFormatting sqref="G46:K46 C46:E46">
    <cfRule type="expression" priority="8" dxfId="0" stopIfTrue="1">
      <formula>AND($F$46&lt;&gt;"",$F$46&lt;&gt;0)</formula>
    </cfRule>
    <cfRule type="expression" priority="9" dxfId="5" stopIfTrue="1">
      <formula>OR($F$46="",$F$46=0)</formula>
    </cfRule>
  </conditionalFormatting>
  <conditionalFormatting sqref="G45:K45 C45:E45">
    <cfRule type="expression" priority="6" dxfId="0" stopIfTrue="1">
      <formula>AND($F$45&lt;&gt;"",$F$45&lt;&gt;0)</formula>
    </cfRule>
    <cfRule type="expression" priority="7" dxfId="5" stopIfTrue="1">
      <formula>OR($F$45="",$F$45=0)</formula>
    </cfRule>
  </conditionalFormatting>
  <conditionalFormatting sqref="A13">
    <cfRule type="cellIs" priority="1" dxfId="4" operator="equal" stopIfTrue="1">
      <formula>0</formula>
    </cfRule>
  </conditionalFormatting>
  <dataValidations count="15">
    <dataValidation errorStyle="warning" type="date" allowBlank="1" showInputMessage="1" showErrorMessage="1" error="Bitte prüfen Sie Ihre Eingabe nochmals!" sqref="E15 G15">
      <formula1>36526</formula1>
      <formula2>55153</formula2>
    </dataValidation>
    <dataValidation errorStyle="warning" type="date" allowBlank="1" showInputMessage="1" showErrorMessage="1" error="Bitte geben Sie das Jahr ein (frühestmögliche Eingabe = 2008)" sqref="E14">
      <formula1>2008</formula1>
      <formula2>2050</formula2>
    </dataValidation>
    <dataValidation type="decimal" allowBlank="1" showInputMessage="1" showErrorMessage="1" errorTitle="Standard" error="Bitte geben Sie den Zahlenwert negativ ein!" sqref="F30:F31">
      <formula1>-1000000000000</formula1>
      <formula2>0</formula2>
    </dataValidation>
    <dataValidation type="decimal" allowBlank="1" showInputMessage="1" showErrorMessage="1" errorTitle="Standard" error="Bitte geben Sie einen Zahlenwert &gt;0 oder gleich 0 ein!" sqref="G35">
      <formula1>0</formula1>
      <formula2>0.5</formula2>
    </dataValidation>
    <dataValidation allowBlank="1" showInputMessage="1" showErrorMessage="1" errorTitle="Standard" error="Bitte geben Sie einen Zahlenwert &gt;0 ein!" sqref="F49 F32"/>
    <dataValidation type="decimal" allowBlank="1" showInputMessage="1" showErrorMessage="1" errorTitle="Standard" error="Bitte geben Sie einen Zahlenwert ein!" sqref="F52 F40 F35">
      <formula1>-1000000000</formula1>
      <formula2>1000000000</formula2>
    </dataValidation>
    <dataValidation type="decimal" allowBlank="1" showInputMessage="1" showErrorMessage="1" errorTitle="Standard" error="Bitte geben Sie einen Zahlenwert ein!" sqref="K61">
      <formula1>-1000000000000</formula1>
      <formula2>1000000000000</formula2>
    </dataValidation>
    <dataValidation type="decimal" allowBlank="1" showInputMessage="1" showErrorMessage="1" errorTitle="Standard" error="BItte geben Sie einen Zahlenwert ein!" sqref="J61">
      <formula1>-1000000000000</formula1>
      <formula2>1000000000000</formula2>
    </dataValidation>
    <dataValidation type="decimal" allowBlank="1" showInputMessage="1" showErrorMessage="1" promptTitle="Zinssatz" errorTitle="Standard" error="Bitte geben Sie hier den verwendeten Zinssatz ein!" sqref="F54">
      <formula1>0</formula1>
      <formula2>1</formula2>
    </dataValidation>
    <dataValidation type="decimal" allowBlank="1" showInputMessage="1" showErrorMessage="1" errorTitle="Standard" error="Bitte geben Sie einen kleineren Wert ein!" sqref="F46">
      <formula1>-1000000000000</formula1>
      <formula2>1000000000000</formula2>
    </dataValidation>
    <dataValidation type="decimal" allowBlank="1" showInputMessage="1" showErrorMessage="1" errorTitle="Standard" error="Bitte geben Sie einen kleinere Wert ein!" sqref="F45">
      <formula1>-1000000000000</formula1>
      <formula2>1000000000000</formula2>
    </dataValidation>
    <dataValidation errorStyle="warning" type="date" allowBlank="1" showInputMessage="1" showErrorMessage="1" error="Bitte überprügen Sie die Eingabe! Geben Sie bitte ein gültiges Datum ein (TT.MM.JJJJ)" sqref="E40">
      <formula1>1</formula1>
      <formula2>55153</formula2>
    </dataValidation>
    <dataValidation type="decimal" allowBlank="1" showInputMessage="1" showErrorMessage="1" errorTitle="Standard" error="Bitte geben Sie einen Zahlenwert &gt;0 ein!" sqref="E61:H61 F21:F29 F47:F48">
      <formula1>0</formula1>
      <formula2>1000000000000</formula2>
    </dataValidation>
    <dataValidation type="decimal" allowBlank="1" showInputMessage="1" showErrorMessage="1" errorTitle="Standard" error="BItte geben Sie einen Zahlenwert ein." sqref="D61">
      <formula1>-1000000000000</formula1>
      <formula2>1000000000000</formula2>
    </dataValidation>
    <dataValidation type="decimal" allowBlank="1" showInputMessage="1" showErrorMessage="1" prompt="Betrag welcher für die Tarife 201x tarifwirksam vorgesehen ist.&#10;-  Überdeckungen  mit (-) eintragen.&#10;-  Unterdeckungen mit (+) eintragen." errorTitle="Standard" error="Bitte geben Sie einen Zahlenwert ein!" sqref="I61">
      <formula1>-1000000000000</formula1>
      <formula2>1000000000000</formula2>
    </dataValidation>
  </dataValidations>
  <printOptions/>
  <pageMargins left="0.5905511811023623" right="0.5905511811023623" top="0.4330708661417323" bottom="0.4724409448818898" header="0.31496062992125984" footer="0.2362204724409449"/>
  <pageSetup fitToHeight="1" fitToWidth="1" horizontalDpi="600" verticalDpi="600" orientation="landscape" paperSize="9" scale="56" r:id="rId2"/>
  <headerFooter alignWithMargins="0">
    <oddHeader>&amp;C&amp;D</oddHeader>
    <oddFooter>&amp;L&amp;A; Weisung (1/2012)&amp;RSeite &amp;P von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9"/>
  <sheetViews>
    <sheetView zoomScalePageLayoutView="0" workbookViewId="0" topLeftCell="A1">
      <selection activeCell="H52" sqref="H52"/>
    </sheetView>
  </sheetViews>
  <sheetFormatPr defaultColWidth="1.57421875" defaultRowHeight="12.75"/>
  <cols>
    <col min="1" max="1" width="3.57421875" style="0" customWidth="1"/>
    <col min="2" max="2" width="49.140625" style="0" customWidth="1"/>
    <col min="3" max="9" width="18.00390625" style="0" customWidth="1"/>
    <col min="10" max="10" width="18.00390625" style="84" customWidth="1"/>
    <col min="11" max="11" width="61.00390625" style="0" customWidth="1"/>
  </cols>
  <sheetData>
    <row r="1" spans="1:21" s="84" customFormat="1" ht="12.75">
      <c r="A1" s="154"/>
      <c r="B1" s="154"/>
      <c r="C1" s="154"/>
      <c r="D1" s="154"/>
      <c r="E1" s="154"/>
      <c r="F1" s="154"/>
      <c r="G1" s="154"/>
      <c r="H1" s="154"/>
      <c r="I1" s="154"/>
      <c r="J1" s="154"/>
      <c r="K1" s="154"/>
      <c r="L1" s="154"/>
      <c r="M1" s="154"/>
      <c r="N1" s="154"/>
      <c r="O1" s="154"/>
      <c r="P1" s="154"/>
      <c r="Q1" s="154"/>
      <c r="R1" s="154"/>
      <c r="S1" s="154"/>
      <c r="T1" s="154"/>
      <c r="U1" s="154"/>
    </row>
    <row r="2" spans="1:21" s="84" customFormat="1" ht="15.75">
      <c r="A2" s="154"/>
      <c r="B2" s="10" t="s">
        <v>56</v>
      </c>
      <c r="C2" s="154"/>
      <c r="D2" s="154"/>
      <c r="E2" s="154"/>
      <c r="F2" s="154"/>
      <c r="G2" s="154"/>
      <c r="H2" s="154"/>
      <c r="I2" s="154"/>
      <c r="J2" s="154"/>
      <c r="K2" s="154"/>
      <c r="L2" s="154"/>
      <c r="M2" s="154"/>
      <c r="N2" s="154"/>
      <c r="O2" s="154"/>
      <c r="P2" s="154"/>
      <c r="Q2" s="154"/>
      <c r="R2" s="154"/>
      <c r="S2" s="154"/>
      <c r="T2" s="154"/>
      <c r="U2" s="154"/>
    </row>
    <row r="3" spans="1:21" s="84" customFormat="1" ht="12.75">
      <c r="A3" s="154"/>
      <c r="B3" s="154"/>
      <c r="C3" s="154"/>
      <c r="D3" s="154"/>
      <c r="E3" s="154"/>
      <c r="F3" s="154"/>
      <c r="G3" s="154"/>
      <c r="H3" s="154"/>
      <c r="I3" s="154"/>
      <c r="J3" s="154"/>
      <c r="K3" s="154"/>
      <c r="L3" s="154"/>
      <c r="M3" s="154"/>
      <c r="N3" s="154"/>
      <c r="O3" s="154"/>
      <c r="P3" s="154"/>
      <c r="Q3" s="154"/>
      <c r="R3" s="154"/>
      <c r="S3" s="154"/>
      <c r="T3" s="154"/>
      <c r="U3" s="154"/>
    </row>
    <row r="4" spans="1:21" s="84" customFormat="1" ht="20.25">
      <c r="A4" s="154"/>
      <c r="B4" s="63" t="s">
        <v>69</v>
      </c>
      <c r="C4" s="154"/>
      <c r="D4" s="154"/>
      <c r="E4" s="154"/>
      <c r="F4" s="154"/>
      <c r="G4" s="154"/>
      <c r="H4" s="154"/>
      <c r="I4" s="154"/>
      <c r="J4" s="154"/>
      <c r="K4" s="154"/>
      <c r="L4" s="154"/>
      <c r="M4" s="154"/>
      <c r="N4" s="154"/>
      <c r="O4" s="154"/>
      <c r="P4" s="154"/>
      <c r="Q4" s="154"/>
      <c r="R4" s="154"/>
      <c r="S4" s="154"/>
      <c r="T4" s="154"/>
      <c r="U4" s="154"/>
    </row>
    <row r="5" spans="1:21" s="84" customFormat="1" ht="12.75">
      <c r="A5" s="154"/>
      <c r="B5" s="14"/>
      <c r="C5" s="155"/>
      <c r="D5" s="154"/>
      <c r="E5" s="154"/>
      <c r="F5" s="154"/>
      <c r="G5" s="154"/>
      <c r="H5" s="154"/>
      <c r="I5" s="154"/>
      <c r="J5" s="154"/>
      <c r="K5" s="154"/>
      <c r="L5" s="154"/>
      <c r="M5" s="154"/>
      <c r="N5" s="154"/>
      <c r="O5" s="154"/>
      <c r="P5" s="154"/>
      <c r="Q5" s="154"/>
      <c r="R5" s="154"/>
      <c r="S5" s="154"/>
      <c r="T5" s="154"/>
      <c r="U5" s="154"/>
    </row>
    <row r="6" spans="1:21" s="84" customFormat="1" ht="12.75">
      <c r="A6" s="156"/>
      <c r="B6" s="176" t="s">
        <v>20</v>
      </c>
      <c r="C6" s="157"/>
      <c r="D6" s="154"/>
      <c r="E6" s="118">
        <v>2011</v>
      </c>
      <c r="F6" s="154"/>
      <c r="G6" s="154"/>
      <c r="H6" s="154"/>
      <c r="I6" s="154"/>
      <c r="J6" s="154"/>
      <c r="K6" s="154"/>
      <c r="L6" s="154"/>
      <c r="M6" s="154"/>
      <c r="N6" s="154"/>
      <c r="O6" s="154"/>
      <c r="P6" s="154"/>
      <c r="Q6" s="154"/>
      <c r="R6" s="154"/>
      <c r="S6" s="154"/>
      <c r="T6" s="154"/>
      <c r="U6" s="154"/>
    </row>
    <row r="7" spans="1:21" s="84" customFormat="1" ht="12.75">
      <c r="A7" s="154"/>
      <c r="B7" s="57" t="s">
        <v>61</v>
      </c>
      <c r="C7" s="154"/>
      <c r="D7" s="154"/>
      <c r="E7" s="119">
        <v>40544</v>
      </c>
      <c r="F7" s="158" t="s">
        <v>19</v>
      </c>
      <c r="G7" s="119">
        <v>40908</v>
      </c>
      <c r="H7" s="154"/>
      <c r="I7" s="154"/>
      <c r="J7" s="154"/>
      <c r="K7" s="154"/>
      <c r="L7" s="154"/>
      <c r="M7" s="154"/>
      <c r="N7" s="154"/>
      <c r="O7" s="154"/>
      <c r="P7" s="154"/>
      <c r="Q7" s="154"/>
      <c r="R7" s="154"/>
      <c r="S7" s="154"/>
      <c r="T7" s="154"/>
      <c r="U7" s="154"/>
    </row>
    <row r="8" spans="1:21" s="84" customFormat="1" ht="12.75">
      <c r="A8" s="154"/>
      <c r="B8" s="154"/>
      <c r="C8" s="154"/>
      <c r="D8" s="154"/>
      <c r="E8" s="154"/>
      <c r="F8" s="154"/>
      <c r="G8" s="154"/>
      <c r="H8" s="154"/>
      <c r="I8" s="154"/>
      <c r="J8" s="154"/>
      <c r="K8" s="154"/>
      <c r="L8" s="154"/>
      <c r="M8" s="154"/>
      <c r="N8" s="154"/>
      <c r="O8" s="154"/>
      <c r="P8" s="154"/>
      <c r="Q8" s="154"/>
      <c r="R8" s="154"/>
      <c r="S8" s="154"/>
      <c r="T8" s="154"/>
      <c r="U8" s="154"/>
    </row>
    <row r="9" spans="1:21" s="84" customFormat="1" ht="15.75">
      <c r="A9" s="154"/>
      <c r="B9" s="10" t="s">
        <v>74</v>
      </c>
      <c r="C9" s="159"/>
      <c r="D9" s="120"/>
      <c r="E9" s="120"/>
      <c r="F9" s="120"/>
      <c r="G9" s="121"/>
      <c r="H9" s="154"/>
      <c r="I9" s="154"/>
      <c r="J9" s="154"/>
      <c r="K9" s="154"/>
      <c r="L9" s="154"/>
      <c r="M9" s="154"/>
      <c r="N9" s="154"/>
      <c r="O9" s="154"/>
      <c r="P9" s="154"/>
      <c r="Q9" s="154"/>
      <c r="R9" s="154"/>
      <c r="S9" s="154"/>
      <c r="T9" s="154"/>
      <c r="U9" s="154"/>
    </row>
    <row r="10" spans="1:21" s="84" customFormat="1" ht="12.75">
      <c r="A10" s="154"/>
      <c r="B10" s="154"/>
      <c r="C10" s="154"/>
      <c r="D10" s="154"/>
      <c r="E10" s="154"/>
      <c r="F10" s="154"/>
      <c r="G10" s="154"/>
      <c r="H10" s="154"/>
      <c r="I10" s="154"/>
      <c r="J10" s="154"/>
      <c r="K10" s="154"/>
      <c r="L10" s="154"/>
      <c r="M10" s="154"/>
      <c r="N10" s="154"/>
      <c r="O10" s="154"/>
      <c r="P10" s="154"/>
      <c r="Q10" s="154"/>
      <c r="R10" s="154"/>
      <c r="S10" s="154"/>
      <c r="T10" s="154"/>
      <c r="U10" s="154"/>
    </row>
    <row r="11" spans="1:21" ht="12.75">
      <c r="A11" s="86"/>
      <c r="B11" s="86"/>
      <c r="C11" s="86"/>
      <c r="D11" s="86"/>
      <c r="E11" s="86"/>
      <c r="F11" s="86"/>
      <c r="G11" s="86"/>
      <c r="H11" s="154"/>
      <c r="I11" s="154"/>
      <c r="J11" s="154"/>
      <c r="K11" s="154"/>
      <c r="L11" s="154"/>
      <c r="M11" s="154"/>
      <c r="N11" s="154"/>
      <c r="O11" s="154"/>
      <c r="P11" s="154"/>
      <c r="Q11" s="154"/>
      <c r="R11" s="154"/>
      <c r="S11" s="154"/>
      <c r="T11" s="154"/>
      <c r="U11" s="154"/>
    </row>
    <row r="12" spans="1:21" ht="13.5" thickBot="1">
      <c r="A12" s="86"/>
      <c r="B12" s="122" t="s">
        <v>24</v>
      </c>
      <c r="C12" s="160" t="str">
        <f>"IST- Gestehungskosten "&amp;$E$6</f>
        <v>IST- Gestehungskosten 2011</v>
      </c>
      <c r="D12" s="86"/>
      <c r="E12" s="123"/>
      <c r="F12" s="86"/>
      <c r="G12" s="86"/>
      <c r="H12" s="86"/>
      <c r="I12" s="86"/>
      <c r="J12" s="86"/>
      <c r="K12" s="86"/>
      <c r="L12" s="154"/>
      <c r="M12" s="154"/>
      <c r="N12" s="154"/>
      <c r="O12" s="154"/>
      <c r="P12" s="154"/>
      <c r="Q12" s="154"/>
      <c r="R12" s="154"/>
      <c r="S12" s="154"/>
      <c r="T12" s="154"/>
      <c r="U12" s="154"/>
    </row>
    <row r="13" spans="1:21" ht="12.75">
      <c r="A13" s="86"/>
      <c r="B13" s="293" t="s">
        <v>25</v>
      </c>
      <c r="C13" s="124" t="s">
        <v>26</v>
      </c>
      <c r="D13" s="193">
        <f>E7</f>
        <v>40544</v>
      </c>
      <c r="E13" s="125" t="s">
        <v>19</v>
      </c>
      <c r="F13" s="193">
        <f>G7</f>
        <v>40908</v>
      </c>
      <c r="G13" s="124"/>
      <c r="H13" s="124"/>
      <c r="I13" s="201"/>
      <c r="J13" s="308"/>
      <c r="K13" s="309"/>
      <c r="L13" s="154"/>
      <c r="M13" s="154"/>
      <c r="N13" s="154"/>
      <c r="O13" s="154"/>
      <c r="P13" s="154"/>
      <c r="Q13" s="154"/>
      <c r="R13" s="154"/>
      <c r="S13" s="154"/>
      <c r="T13" s="154"/>
      <c r="U13" s="154"/>
    </row>
    <row r="14" spans="1:21" ht="63.75">
      <c r="A14" s="86"/>
      <c r="B14" s="294"/>
      <c r="C14" s="190" t="s">
        <v>27</v>
      </c>
      <c r="D14" s="191" t="s">
        <v>71</v>
      </c>
      <c r="E14" s="190" t="s">
        <v>28</v>
      </c>
      <c r="F14" s="191" t="s">
        <v>72</v>
      </c>
      <c r="G14" s="191" t="s">
        <v>54</v>
      </c>
      <c r="H14" s="192" t="s">
        <v>29</v>
      </c>
      <c r="I14" s="202" t="s">
        <v>73</v>
      </c>
      <c r="J14" s="310" t="s">
        <v>5</v>
      </c>
      <c r="K14" s="311"/>
      <c r="L14" s="154"/>
      <c r="M14" s="154"/>
      <c r="N14" s="154"/>
      <c r="O14" s="154"/>
      <c r="P14" s="154"/>
      <c r="Q14" s="154"/>
      <c r="R14" s="154"/>
      <c r="S14" s="154"/>
      <c r="T14" s="154"/>
      <c r="U14" s="154"/>
    </row>
    <row r="15" spans="1:21" ht="13.5" thickBot="1">
      <c r="A15" s="86"/>
      <c r="B15" s="126" t="s">
        <v>87</v>
      </c>
      <c r="C15" s="189"/>
      <c r="D15" s="189"/>
      <c r="E15" s="225">
        <f>E22</f>
        <v>0</v>
      </c>
      <c r="F15" s="225">
        <f>F22</f>
        <v>0</v>
      </c>
      <c r="G15" s="220" t="e">
        <f>F15/E15</f>
        <v>#DIV/0!</v>
      </c>
      <c r="H15" s="181" t="e">
        <f>C15/E15/10</f>
        <v>#DIV/0!</v>
      </c>
      <c r="I15" s="203" t="e">
        <f>D15/F15/10</f>
        <v>#DIV/0!</v>
      </c>
      <c r="J15" s="312"/>
      <c r="K15" s="313"/>
      <c r="L15" s="154"/>
      <c r="M15" s="154"/>
      <c r="N15" s="154"/>
      <c r="O15" s="154"/>
      <c r="P15" s="154"/>
      <c r="Q15" s="154"/>
      <c r="R15" s="154"/>
      <c r="S15" s="154"/>
      <c r="T15" s="154"/>
      <c r="U15" s="154"/>
    </row>
    <row r="16" spans="1:21" ht="12.75">
      <c r="A16" s="86"/>
      <c r="B16" s="127"/>
      <c r="C16" s="182"/>
      <c r="D16" s="182"/>
      <c r="E16" s="182"/>
      <c r="F16" s="182"/>
      <c r="G16" s="182"/>
      <c r="H16" s="182"/>
      <c r="I16" s="182"/>
      <c r="J16" s="182"/>
      <c r="K16" s="86"/>
      <c r="L16" s="154"/>
      <c r="M16" s="154"/>
      <c r="N16" s="154"/>
      <c r="O16" s="154"/>
      <c r="P16" s="154"/>
      <c r="Q16" s="154"/>
      <c r="R16" s="154"/>
      <c r="S16" s="154"/>
      <c r="T16" s="154"/>
      <c r="U16" s="154"/>
    </row>
    <row r="17" spans="1:21" ht="13.5" thickBot="1">
      <c r="A17" s="86"/>
      <c r="B17" s="127" t="s">
        <v>30</v>
      </c>
      <c r="C17" s="182"/>
      <c r="D17" s="182"/>
      <c r="E17" s="182"/>
      <c r="F17" s="182"/>
      <c r="G17" s="182"/>
      <c r="H17" s="182"/>
      <c r="I17" s="182"/>
      <c r="J17" s="182"/>
      <c r="K17" s="86"/>
      <c r="L17" s="154"/>
      <c r="M17" s="154"/>
      <c r="N17" s="154"/>
      <c r="O17" s="154"/>
      <c r="P17" s="154"/>
      <c r="Q17" s="154"/>
      <c r="R17" s="154"/>
      <c r="S17" s="154"/>
      <c r="T17" s="154"/>
      <c r="U17" s="154"/>
    </row>
    <row r="18" spans="1:21" ht="63.75">
      <c r="A18" s="86"/>
      <c r="B18" s="87" t="s">
        <v>31</v>
      </c>
      <c r="C18" s="89" t="s">
        <v>32</v>
      </c>
      <c r="D18" s="88" t="s">
        <v>71</v>
      </c>
      <c r="E18" s="89" t="s">
        <v>28</v>
      </c>
      <c r="F18" s="88" t="s">
        <v>72</v>
      </c>
      <c r="G18" s="89" t="s">
        <v>33</v>
      </c>
      <c r="H18" s="183" t="s">
        <v>29</v>
      </c>
      <c r="I18" s="204" t="s">
        <v>73</v>
      </c>
      <c r="J18" s="333" t="s">
        <v>5</v>
      </c>
      <c r="K18" s="309"/>
      <c r="L18" s="154"/>
      <c r="M18" s="154"/>
      <c r="N18" s="154"/>
      <c r="O18" s="154"/>
      <c r="P18" s="154"/>
      <c r="Q18" s="154"/>
      <c r="R18" s="154"/>
      <c r="S18" s="154"/>
      <c r="T18" s="154"/>
      <c r="U18" s="154"/>
    </row>
    <row r="19" spans="1:21" ht="12.75">
      <c r="A19" s="86"/>
      <c r="B19" s="90" t="s">
        <v>34</v>
      </c>
      <c r="C19" s="91"/>
      <c r="D19" s="91"/>
      <c r="E19" s="91"/>
      <c r="F19" s="91"/>
      <c r="G19" s="92" t="e">
        <f>E19/(E19+E20)</f>
        <v>#DIV/0!</v>
      </c>
      <c r="H19" s="93" t="e">
        <f aca="true" t="shared" si="0" ref="H19:I22">C19/E19/10</f>
        <v>#DIV/0!</v>
      </c>
      <c r="I19" s="205" t="e">
        <f t="shared" si="0"/>
        <v>#DIV/0!</v>
      </c>
      <c r="J19" s="334"/>
      <c r="K19" s="335"/>
      <c r="L19" s="154"/>
      <c r="M19" s="154"/>
      <c r="N19" s="154"/>
      <c r="O19" s="154"/>
      <c r="P19" s="154"/>
      <c r="Q19" s="154"/>
      <c r="R19" s="154"/>
      <c r="S19" s="154"/>
      <c r="T19" s="154"/>
      <c r="U19" s="154"/>
    </row>
    <row r="20" spans="1:21" ht="12.75">
      <c r="A20" s="86"/>
      <c r="B20" s="94" t="s">
        <v>35</v>
      </c>
      <c r="C20" s="95"/>
      <c r="D20" s="95"/>
      <c r="E20" s="95"/>
      <c r="F20" s="95"/>
      <c r="G20" s="96" t="e">
        <f>E20/(E19+E20)</f>
        <v>#DIV/0!</v>
      </c>
      <c r="H20" s="97" t="e">
        <f t="shared" si="0"/>
        <v>#DIV/0!</v>
      </c>
      <c r="I20" s="206" t="e">
        <f t="shared" si="0"/>
        <v>#DIV/0!</v>
      </c>
      <c r="J20" s="336"/>
      <c r="K20" s="337"/>
      <c r="L20" s="154"/>
      <c r="M20" s="154"/>
      <c r="N20" s="154"/>
      <c r="O20" s="154"/>
      <c r="P20" s="154"/>
      <c r="Q20" s="154"/>
      <c r="R20" s="154"/>
      <c r="S20" s="154"/>
      <c r="T20" s="154"/>
      <c r="U20" s="154"/>
    </row>
    <row r="21" spans="1:21" ht="12.75">
      <c r="A21" s="86"/>
      <c r="B21" s="98" t="s">
        <v>36</v>
      </c>
      <c r="C21" s="99"/>
      <c r="D21" s="99"/>
      <c r="E21" s="99"/>
      <c r="F21" s="99"/>
      <c r="G21" s="92" t="e">
        <f>E21/(E19+E20)</f>
        <v>#DIV/0!</v>
      </c>
      <c r="H21" s="93" t="e">
        <f t="shared" si="0"/>
        <v>#DIV/0!</v>
      </c>
      <c r="I21" s="205" t="e">
        <f t="shared" si="0"/>
        <v>#DIV/0!</v>
      </c>
      <c r="J21" s="338"/>
      <c r="K21" s="339"/>
      <c r="L21" s="154"/>
      <c r="M21" s="154"/>
      <c r="N21" s="154"/>
      <c r="O21" s="154"/>
      <c r="P21" s="154"/>
      <c r="Q21" s="154"/>
      <c r="R21" s="154"/>
      <c r="S21" s="154"/>
      <c r="T21" s="154"/>
      <c r="U21" s="154"/>
    </row>
    <row r="22" spans="1:21" ht="12.75">
      <c r="A22" s="86"/>
      <c r="B22" s="100" t="s">
        <v>52</v>
      </c>
      <c r="C22" s="101">
        <f>SUM(C19:C21)</f>
        <v>0</v>
      </c>
      <c r="D22" s="101">
        <f>SUM(D19:D21)</f>
        <v>0</v>
      </c>
      <c r="E22" s="101">
        <f>SUM(E19:E21)</f>
        <v>0</v>
      </c>
      <c r="F22" s="101">
        <f>SUM(F19:F21)</f>
        <v>0</v>
      </c>
      <c r="G22" s="92" t="e">
        <f>SUM(G19:G21)</f>
        <v>#DIV/0!</v>
      </c>
      <c r="H22" s="93" t="e">
        <f t="shared" si="0"/>
        <v>#DIV/0!</v>
      </c>
      <c r="I22" s="205" t="e">
        <f t="shared" si="0"/>
        <v>#DIV/0!</v>
      </c>
      <c r="J22" s="338"/>
      <c r="K22" s="339"/>
      <c r="L22" s="154"/>
      <c r="M22" s="154"/>
      <c r="N22" s="154"/>
      <c r="O22" s="154"/>
      <c r="P22" s="154"/>
      <c r="Q22" s="154"/>
      <c r="R22" s="154"/>
      <c r="S22" s="154"/>
      <c r="T22" s="154"/>
      <c r="U22" s="154"/>
    </row>
    <row r="23" spans="1:21" ht="12.75">
      <c r="A23" s="86"/>
      <c r="B23" s="102" t="s">
        <v>37</v>
      </c>
      <c r="C23" s="103"/>
      <c r="D23" s="103"/>
      <c r="E23" s="104"/>
      <c r="F23" s="104"/>
      <c r="G23" s="105"/>
      <c r="H23" s="106" t="e">
        <f>C23/E22/10</f>
        <v>#DIV/0!</v>
      </c>
      <c r="I23" s="207" t="e">
        <f>D23/F22/10</f>
        <v>#DIV/0!</v>
      </c>
      <c r="J23" s="334"/>
      <c r="K23" s="335"/>
      <c r="L23" s="154"/>
      <c r="M23" s="154"/>
      <c r="N23" s="154"/>
      <c r="O23" s="154"/>
      <c r="P23" s="154"/>
      <c r="Q23" s="154"/>
      <c r="R23" s="154"/>
      <c r="S23" s="154"/>
      <c r="T23" s="154"/>
      <c r="U23" s="154"/>
    </row>
    <row r="24" spans="1:21" ht="12.75">
      <c r="A24" s="86"/>
      <c r="B24" s="94" t="s">
        <v>38</v>
      </c>
      <c r="C24" s="91"/>
      <c r="D24" s="91"/>
      <c r="E24" s="107"/>
      <c r="F24" s="107"/>
      <c r="G24" s="108"/>
      <c r="H24" s="93" t="e">
        <f>C24/E22/10</f>
        <v>#DIV/0!</v>
      </c>
      <c r="I24" s="205" t="e">
        <f>D24/F22/10</f>
        <v>#DIV/0!</v>
      </c>
      <c r="J24" s="340"/>
      <c r="K24" s="341"/>
      <c r="L24" s="154"/>
      <c r="M24" s="154"/>
      <c r="N24" s="154"/>
      <c r="O24" s="154"/>
      <c r="P24" s="154"/>
      <c r="Q24" s="154"/>
      <c r="R24" s="154"/>
      <c r="S24" s="154"/>
      <c r="T24" s="154"/>
      <c r="U24" s="154"/>
    </row>
    <row r="25" spans="1:21" ht="12.75">
      <c r="A25" s="86"/>
      <c r="B25" s="94" t="s">
        <v>39</v>
      </c>
      <c r="C25" s="109"/>
      <c r="D25" s="95"/>
      <c r="E25" s="109"/>
      <c r="F25" s="109"/>
      <c r="G25" s="110"/>
      <c r="H25" s="97" t="e">
        <f>C25/E22/10</f>
        <v>#DIV/0!</v>
      </c>
      <c r="I25" s="206" t="e">
        <f>D25/F22/10</f>
        <v>#DIV/0!</v>
      </c>
      <c r="J25" s="336"/>
      <c r="K25" s="337"/>
      <c r="L25" s="154"/>
      <c r="M25" s="154"/>
      <c r="N25" s="154"/>
      <c r="O25" s="154"/>
      <c r="P25" s="154"/>
      <c r="Q25" s="154"/>
      <c r="R25" s="154"/>
      <c r="S25" s="154"/>
      <c r="T25" s="154"/>
      <c r="U25" s="154"/>
    </row>
    <row r="26" spans="1:21" ht="12.75">
      <c r="A26" s="86"/>
      <c r="B26" s="100" t="s">
        <v>40</v>
      </c>
      <c r="C26" s="101">
        <f>C22+C23+C24</f>
        <v>0</v>
      </c>
      <c r="D26" s="101">
        <f>D22+D23+D24+D25</f>
        <v>0</v>
      </c>
      <c r="E26" s="101">
        <f>E22</f>
        <v>0</v>
      </c>
      <c r="F26" s="101">
        <f>F22</f>
        <v>0</v>
      </c>
      <c r="G26" s="92" t="e">
        <f>G22</f>
        <v>#DIV/0!</v>
      </c>
      <c r="H26" s="93" t="e">
        <f>C26/E26/10</f>
        <v>#DIV/0!</v>
      </c>
      <c r="I26" s="205" t="e">
        <f>D26/F26/10</f>
        <v>#DIV/0!</v>
      </c>
      <c r="J26" s="338"/>
      <c r="K26" s="339"/>
      <c r="L26" s="154"/>
      <c r="M26" s="154"/>
      <c r="N26" s="154"/>
      <c r="O26" s="154"/>
      <c r="P26" s="154"/>
      <c r="Q26" s="154"/>
      <c r="R26" s="154"/>
      <c r="S26" s="154"/>
      <c r="T26" s="154"/>
      <c r="U26" s="154"/>
    </row>
    <row r="27" spans="1:21" ht="13.5" thickBot="1">
      <c r="A27" s="86"/>
      <c r="B27" s="188" t="s">
        <v>53</v>
      </c>
      <c r="C27" s="111"/>
      <c r="D27" s="112"/>
      <c r="E27" s="111"/>
      <c r="F27" s="111"/>
      <c r="G27" s="113"/>
      <c r="H27" s="114"/>
      <c r="I27" s="208"/>
      <c r="J27" s="342"/>
      <c r="K27" s="343"/>
      <c r="L27" s="154"/>
      <c r="M27" s="154"/>
      <c r="N27" s="154"/>
      <c r="O27" s="154"/>
      <c r="P27" s="154"/>
      <c r="Q27" s="154"/>
      <c r="R27" s="154"/>
      <c r="S27" s="154"/>
      <c r="T27" s="154"/>
      <c r="U27" s="154"/>
    </row>
    <row r="28" spans="1:21" ht="13.5" thickBot="1">
      <c r="A28" s="86"/>
      <c r="B28" s="213" t="s">
        <v>51</v>
      </c>
      <c r="C28" s="214"/>
      <c r="D28" s="115">
        <f>D26+D27</f>
        <v>0</v>
      </c>
      <c r="E28" s="115"/>
      <c r="F28" s="115"/>
      <c r="G28" s="116"/>
      <c r="H28" s="117"/>
      <c r="I28" s="209"/>
      <c r="J28" s="344"/>
      <c r="K28" s="345"/>
      <c r="L28" s="154"/>
      <c r="M28" s="154"/>
      <c r="N28" s="154"/>
      <c r="O28" s="154"/>
      <c r="P28" s="154"/>
      <c r="Q28" s="154"/>
      <c r="R28" s="154"/>
      <c r="S28" s="154"/>
      <c r="T28" s="154"/>
      <c r="U28" s="154"/>
    </row>
    <row r="29" spans="1:21" ht="13.5" thickBot="1">
      <c r="A29" s="86"/>
      <c r="B29" s="194"/>
      <c r="C29" s="154"/>
      <c r="D29" s="154"/>
      <c r="E29" s="210"/>
      <c r="F29" s="210"/>
      <c r="G29" s="210"/>
      <c r="H29" s="210"/>
      <c r="I29" s="154"/>
      <c r="J29" s="154"/>
      <c r="K29" s="154"/>
      <c r="L29" s="154"/>
      <c r="M29" s="154"/>
      <c r="N29" s="154"/>
      <c r="O29" s="154"/>
      <c r="P29" s="154"/>
      <c r="Q29" s="154"/>
      <c r="R29" s="154"/>
      <c r="S29" s="154"/>
      <c r="T29" s="154"/>
      <c r="U29" s="154"/>
    </row>
    <row r="30" spans="1:21" ht="13.5" thickBot="1">
      <c r="A30" s="86"/>
      <c r="B30" s="211" t="str">
        <f>"Deckungsdifferenzen Energie aus Geschäftjahr "&amp;$E$6&amp;" (+ Überdeckung)"</f>
        <v>Deckungsdifferenzen Energie aus Geschäftjahr 2011 (+ Überdeckung)</v>
      </c>
      <c r="C30" s="212"/>
      <c r="D30" s="215">
        <f>-D28+D15</f>
        <v>0</v>
      </c>
      <c r="E30" s="305"/>
      <c r="F30" s="306"/>
      <c r="G30" s="306"/>
      <c r="H30" s="306"/>
      <c r="I30" s="307"/>
      <c r="J30" s="344"/>
      <c r="K30" s="345"/>
      <c r="L30" s="154"/>
      <c r="M30" s="154"/>
      <c r="N30" s="154"/>
      <c r="O30" s="154"/>
      <c r="P30" s="154"/>
      <c r="Q30" s="154"/>
      <c r="R30" s="154"/>
      <c r="S30" s="154"/>
      <c r="T30" s="154"/>
      <c r="U30" s="154"/>
    </row>
    <row r="31" spans="1:21" ht="12.75">
      <c r="A31" s="86"/>
      <c r="B31" s="128"/>
      <c r="C31" s="128"/>
      <c r="D31" s="129"/>
      <c r="E31" s="128"/>
      <c r="F31" s="128"/>
      <c r="G31" s="128"/>
      <c r="H31" s="128"/>
      <c r="I31" s="128"/>
      <c r="J31" s="128"/>
      <c r="K31" s="86"/>
      <c r="L31" s="154"/>
      <c r="M31" s="154"/>
      <c r="N31" s="154"/>
      <c r="O31" s="154"/>
      <c r="P31" s="154"/>
      <c r="Q31" s="154"/>
      <c r="R31" s="154"/>
      <c r="S31" s="154"/>
      <c r="T31" s="154"/>
      <c r="U31" s="154"/>
    </row>
    <row r="32" spans="1:21" ht="12.75">
      <c r="A32" s="86"/>
      <c r="B32" s="127"/>
      <c r="C32" s="131"/>
      <c r="D32" s="131"/>
      <c r="E32" s="131"/>
      <c r="F32" s="128"/>
      <c r="G32" s="86"/>
      <c r="H32" s="86"/>
      <c r="I32" s="86"/>
      <c r="J32" s="86"/>
      <c r="K32" s="86"/>
      <c r="L32" s="154"/>
      <c r="M32" s="154"/>
      <c r="N32" s="154"/>
      <c r="O32" s="154"/>
      <c r="P32" s="154"/>
      <c r="Q32" s="154"/>
      <c r="R32" s="154"/>
      <c r="S32" s="154"/>
      <c r="T32" s="154"/>
      <c r="U32" s="154"/>
    </row>
    <row r="33" spans="1:21" ht="15.75">
      <c r="A33" s="86"/>
      <c r="B33" s="177" t="s">
        <v>41</v>
      </c>
      <c r="C33" s="132"/>
      <c r="D33" s="133"/>
      <c r="E33" s="178"/>
      <c r="F33" s="178"/>
      <c r="G33" s="178"/>
      <c r="H33" s="178"/>
      <c r="I33" s="178"/>
      <c r="J33" s="178"/>
      <c r="K33" s="86"/>
      <c r="L33" s="154"/>
      <c r="M33" s="154"/>
      <c r="N33" s="154"/>
      <c r="O33" s="154"/>
      <c r="P33" s="154"/>
      <c r="Q33" s="154"/>
      <c r="R33" s="154"/>
      <c r="S33" s="154"/>
      <c r="T33" s="154"/>
      <c r="U33" s="154"/>
    </row>
    <row r="34" spans="1:21" ht="13.5" thickBot="1">
      <c r="A34" s="130"/>
      <c r="B34" s="128" t="s">
        <v>42</v>
      </c>
      <c r="C34" s="132" t="s">
        <v>14</v>
      </c>
      <c r="D34" s="132" t="s">
        <v>2</v>
      </c>
      <c r="E34" s="295" t="s">
        <v>5</v>
      </c>
      <c r="F34" s="295"/>
      <c r="G34" s="295"/>
      <c r="H34" s="295"/>
      <c r="I34" s="295"/>
      <c r="J34" s="226"/>
      <c r="K34" s="86"/>
      <c r="L34" s="154"/>
      <c r="M34" s="154"/>
      <c r="N34" s="154"/>
      <c r="O34" s="154"/>
      <c r="P34" s="154"/>
      <c r="Q34" s="154"/>
      <c r="R34" s="154"/>
      <c r="S34" s="154"/>
      <c r="T34" s="154"/>
      <c r="U34" s="154"/>
    </row>
    <row r="35" spans="1:21" ht="13.5" thickBot="1">
      <c r="A35" s="130"/>
      <c r="B35" s="134" t="s">
        <v>13</v>
      </c>
      <c r="C35" s="135"/>
      <c r="D35" s="136">
        <v>0</v>
      </c>
      <c r="E35" s="296"/>
      <c r="F35" s="297"/>
      <c r="G35" s="297"/>
      <c r="H35" s="297"/>
      <c r="I35" s="297"/>
      <c r="J35" s="297"/>
      <c r="K35" s="298"/>
      <c r="L35" s="154"/>
      <c r="M35" s="154"/>
      <c r="N35" s="154"/>
      <c r="O35" s="154"/>
      <c r="P35" s="154"/>
      <c r="Q35" s="154"/>
      <c r="R35" s="154"/>
      <c r="S35" s="154"/>
      <c r="T35" s="154"/>
      <c r="U35" s="154"/>
    </row>
    <row r="36" spans="1:21" ht="12.75">
      <c r="A36" s="130"/>
      <c r="B36" s="128"/>
      <c r="C36" s="137"/>
      <c r="D36" s="128"/>
      <c r="E36" s="128"/>
      <c r="F36" s="128"/>
      <c r="G36" s="128"/>
      <c r="H36" s="128"/>
      <c r="I36" s="86"/>
      <c r="J36" s="86"/>
      <c r="K36" s="86"/>
      <c r="L36" s="154"/>
      <c r="M36" s="154"/>
      <c r="N36" s="154"/>
      <c r="O36" s="154"/>
      <c r="P36" s="154"/>
      <c r="Q36" s="154"/>
      <c r="R36" s="154"/>
      <c r="S36" s="154"/>
      <c r="T36" s="154"/>
      <c r="U36" s="154"/>
    </row>
    <row r="37" spans="1:21" ht="16.5" thickBot="1">
      <c r="A37" s="130"/>
      <c r="B37" s="177" t="s">
        <v>43</v>
      </c>
      <c r="C37" s="132"/>
      <c r="D37" s="132" t="s">
        <v>2</v>
      </c>
      <c r="E37" s="295" t="s">
        <v>5</v>
      </c>
      <c r="F37" s="295"/>
      <c r="G37" s="295"/>
      <c r="H37" s="295"/>
      <c r="I37" s="295"/>
      <c r="J37" s="226"/>
      <c r="K37" s="86"/>
      <c r="L37" s="154"/>
      <c r="M37" s="154"/>
      <c r="N37" s="154"/>
      <c r="O37" s="154"/>
      <c r="P37" s="154"/>
      <c r="Q37" s="154"/>
      <c r="R37" s="154"/>
      <c r="S37" s="154"/>
      <c r="T37" s="154"/>
      <c r="U37" s="154"/>
    </row>
    <row r="38" spans="1:21" ht="12.75">
      <c r="A38" s="130"/>
      <c r="B38" s="315"/>
      <c r="C38" s="316"/>
      <c r="D38" s="138"/>
      <c r="E38" s="299"/>
      <c r="F38" s="300"/>
      <c r="G38" s="300"/>
      <c r="H38" s="300"/>
      <c r="I38" s="300"/>
      <c r="J38" s="300"/>
      <c r="K38" s="301"/>
      <c r="L38" s="154"/>
      <c r="M38" s="154"/>
      <c r="N38" s="154"/>
      <c r="O38" s="154"/>
      <c r="P38" s="154"/>
      <c r="Q38" s="154"/>
      <c r="R38" s="154"/>
      <c r="S38" s="154"/>
      <c r="T38" s="154"/>
      <c r="U38" s="154"/>
    </row>
    <row r="39" spans="1:21" ht="12.75">
      <c r="A39" s="130"/>
      <c r="B39" s="317"/>
      <c r="C39" s="318"/>
      <c r="D39" s="139"/>
      <c r="E39" s="302"/>
      <c r="F39" s="303"/>
      <c r="G39" s="303"/>
      <c r="H39" s="303"/>
      <c r="I39" s="303"/>
      <c r="J39" s="303"/>
      <c r="K39" s="304"/>
      <c r="L39" s="154"/>
      <c r="M39" s="154"/>
      <c r="N39" s="154"/>
      <c r="O39" s="154"/>
      <c r="P39" s="154"/>
      <c r="Q39" s="154"/>
      <c r="R39" s="154"/>
      <c r="S39" s="154"/>
      <c r="T39" s="154"/>
      <c r="U39" s="154"/>
    </row>
    <row r="40" spans="1:21" ht="13.5" thickBot="1">
      <c r="A40" s="130"/>
      <c r="B40" s="140" t="s">
        <v>44</v>
      </c>
      <c r="C40" s="141"/>
      <c r="D40" s="142">
        <f>D38+D39</f>
        <v>0</v>
      </c>
      <c r="E40" s="325"/>
      <c r="F40" s="326"/>
      <c r="G40" s="326"/>
      <c r="H40" s="326"/>
      <c r="I40" s="326"/>
      <c r="J40" s="326"/>
      <c r="K40" s="327"/>
      <c r="L40" s="154"/>
      <c r="M40" s="154"/>
      <c r="N40" s="154"/>
      <c r="O40" s="154"/>
      <c r="P40" s="154"/>
      <c r="Q40" s="154"/>
      <c r="R40" s="154"/>
      <c r="S40" s="154"/>
      <c r="T40" s="154"/>
      <c r="U40" s="154"/>
    </row>
    <row r="41" spans="1:21" ht="12.75">
      <c r="A41" s="130"/>
      <c r="B41" s="128"/>
      <c r="C41" s="137"/>
      <c r="D41" s="128"/>
      <c r="E41" s="128"/>
      <c r="F41" s="128"/>
      <c r="G41" s="128"/>
      <c r="H41" s="128"/>
      <c r="I41" s="86"/>
      <c r="J41" s="86"/>
      <c r="K41" s="86"/>
      <c r="L41" s="154"/>
      <c r="M41" s="154"/>
      <c r="N41" s="154"/>
      <c r="O41" s="154"/>
      <c r="P41" s="154"/>
      <c r="Q41" s="154"/>
      <c r="R41" s="154"/>
      <c r="S41" s="154"/>
      <c r="T41" s="154"/>
      <c r="U41" s="154"/>
    </row>
    <row r="42" spans="1:21" ht="13.5" thickBot="1">
      <c r="A42" s="130"/>
      <c r="B42" s="128"/>
      <c r="C42" s="137"/>
      <c r="D42" s="128"/>
      <c r="E42" s="128"/>
      <c r="F42" s="128"/>
      <c r="G42" s="128"/>
      <c r="H42" s="128"/>
      <c r="I42" s="86"/>
      <c r="J42" s="86"/>
      <c r="K42" s="86"/>
      <c r="L42" s="154"/>
      <c r="M42" s="154"/>
      <c r="N42" s="154"/>
      <c r="O42" s="154"/>
      <c r="P42" s="154"/>
      <c r="Q42" s="154"/>
      <c r="R42" s="154"/>
      <c r="S42" s="154"/>
      <c r="T42" s="154"/>
      <c r="U42" s="154"/>
    </row>
    <row r="43" spans="1:21" ht="13.5" thickBot="1">
      <c r="A43" s="130"/>
      <c r="B43" s="161" t="s">
        <v>10</v>
      </c>
      <c r="C43" s="137"/>
      <c r="D43" s="162">
        <f>D30+D35+D40</f>
        <v>0</v>
      </c>
      <c r="E43" s="328" t="str">
        <f>IF(D43&gt;0,"Dieser Betrag muss den Endkunden gutgeschrieben werden.",IF(D43&lt;0,"Dieser Betrag kann den Endkunden verrechnet werden."," "))</f>
        <v> </v>
      </c>
      <c r="F43" s="329"/>
      <c r="G43" s="329"/>
      <c r="H43" s="329"/>
      <c r="I43" s="329"/>
      <c r="J43" s="329"/>
      <c r="K43" s="330"/>
      <c r="L43" s="154"/>
      <c r="M43" s="154"/>
      <c r="N43" s="154"/>
      <c r="O43" s="154"/>
      <c r="P43" s="154"/>
      <c r="Q43" s="154"/>
      <c r="R43" s="154"/>
      <c r="S43" s="154"/>
      <c r="T43" s="154"/>
      <c r="U43" s="154"/>
    </row>
    <row r="44" spans="1:21" ht="12.75">
      <c r="A44" s="130"/>
      <c r="B44" s="130"/>
      <c r="C44" s="130"/>
      <c r="D44" s="130"/>
      <c r="E44" s="130"/>
      <c r="F44" s="130"/>
      <c r="G44" s="130"/>
      <c r="H44" s="130"/>
      <c r="I44" s="130"/>
      <c r="J44" s="130"/>
      <c r="K44" s="130"/>
      <c r="L44" s="154"/>
      <c r="M44" s="154"/>
      <c r="N44" s="154"/>
      <c r="O44" s="154"/>
      <c r="P44" s="154"/>
      <c r="Q44" s="154"/>
      <c r="R44" s="154"/>
      <c r="S44" s="154"/>
      <c r="T44" s="154"/>
      <c r="U44" s="154"/>
    </row>
    <row r="45" spans="1:21" ht="12.75">
      <c r="A45" s="130"/>
      <c r="B45" s="130"/>
      <c r="C45" s="130"/>
      <c r="D45" s="130"/>
      <c r="E45" s="130"/>
      <c r="F45" s="130"/>
      <c r="G45" s="130"/>
      <c r="H45" s="130"/>
      <c r="I45" s="130"/>
      <c r="J45" s="130"/>
      <c r="K45" s="130"/>
      <c r="L45" s="154"/>
      <c r="M45" s="154"/>
      <c r="N45" s="154"/>
      <c r="O45" s="154"/>
      <c r="P45" s="154"/>
      <c r="Q45" s="154"/>
      <c r="R45" s="154"/>
      <c r="S45" s="154"/>
      <c r="T45" s="154"/>
      <c r="U45" s="154"/>
    </row>
    <row r="46" spans="1:21" ht="13.5" thickBot="1">
      <c r="A46" s="130"/>
      <c r="B46" s="130"/>
      <c r="C46" s="130"/>
      <c r="D46" s="130"/>
      <c r="E46" s="130"/>
      <c r="F46" s="130"/>
      <c r="G46" s="130"/>
      <c r="H46" s="130"/>
      <c r="I46" s="130"/>
      <c r="J46" s="130"/>
      <c r="K46" s="130"/>
      <c r="L46" s="154"/>
      <c r="M46" s="154"/>
      <c r="N46" s="154"/>
      <c r="O46" s="154"/>
      <c r="P46" s="154"/>
      <c r="Q46" s="154"/>
      <c r="R46" s="154"/>
      <c r="S46" s="154"/>
      <c r="T46" s="154"/>
      <c r="U46" s="154"/>
    </row>
    <row r="47" spans="1:21" ht="13.5" thickBot="1">
      <c r="A47" s="130"/>
      <c r="B47" s="314" t="str">
        <f>"Zinssatz für das Jahr "&amp;$E$6+2</f>
        <v>Zinssatz für das Jahr 2013</v>
      </c>
      <c r="C47" s="255"/>
      <c r="D47" s="144"/>
      <c r="E47" s="130"/>
      <c r="F47" s="331"/>
      <c r="G47" s="332"/>
      <c r="H47" s="332"/>
      <c r="I47" s="332"/>
      <c r="J47" s="332"/>
      <c r="K47" s="332"/>
      <c r="L47" s="154"/>
      <c r="M47" s="154"/>
      <c r="N47" s="154"/>
      <c r="O47" s="154"/>
      <c r="P47" s="154"/>
      <c r="Q47" s="154"/>
      <c r="R47" s="154"/>
      <c r="S47" s="154"/>
      <c r="T47" s="154"/>
      <c r="U47" s="154"/>
    </row>
    <row r="48" spans="1:21" ht="12.75">
      <c r="A48" s="86"/>
      <c r="B48" s="128"/>
      <c r="C48" s="128"/>
      <c r="D48" s="128"/>
      <c r="E48" s="130"/>
      <c r="F48" s="128"/>
      <c r="G48" s="86"/>
      <c r="H48" s="128"/>
      <c r="I48" s="128"/>
      <c r="J48" s="128"/>
      <c r="K48" s="86"/>
      <c r="L48" s="154"/>
      <c r="M48" s="154"/>
      <c r="N48" s="154"/>
      <c r="O48" s="154"/>
      <c r="P48" s="154"/>
      <c r="Q48" s="154"/>
      <c r="R48" s="154"/>
      <c r="S48" s="154"/>
      <c r="T48" s="154"/>
      <c r="U48" s="154"/>
    </row>
    <row r="49" spans="1:21" ht="16.5" thickBot="1">
      <c r="A49" s="86"/>
      <c r="B49" s="177" t="s">
        <v>1</v>
      </c>
      <c r="C49" s="25" t="s">
        <v>9</v>
      </c>
      <c r="D49" s="25">
        <v>2</v>
      </c>
      <c r="E49" s="25">
        <v>3</v>
      </c>
      <c r="F49" s="25">
        <v>4</v>
      </c>
      <c r="G49" s="25">
        <v>5</v>
      </c>
      <c r="H49" s="25">
        <v>6</v>
      </c>
      <c r="I49" s="25">
        <v>7</v>
      </c>
      <c r="J49" s="25">
        <v>8</v>
      </c>
      <c r="K49" s="25">
        <v>9</v>
      </c>
      <c r="L49" s="154"/>
      <c r="M49" s="154"/>
      <c r="N49" s="154"/>
      <c r="O49" s="154"/>
      <c r="P49" s="154"/>
      <c r="Q49" s="154"/>
      <c r="R49" s="154"/>
      <c r="S49" s="154"/>
      <c r="T49" s="154"/>
      <c r="U49" s="154"/>
    </row>
    <row r="50" spans="1:21" ht="38.25">
      <c r="A50" s="86"/>
      <c r="B50" s="145"/>
      <c r="C50" s="146" t="str">
        <f>"Saldovortrag aus Vorperiode "&amp;$E$6-1</f>
        <v>Saldovortrag aus Vorperiode 2010</v>
      </c>
      <c r="D50" s="146" t="str">
        <f>"Deckungsdifferenz 
"&amp;$E$6&amp;"  insgesamt"</f>
        <v>Deckungsdifferenz 
2011  insgesamt</v>
      </c>
      <c r="E50" s="146" t="s">
        <v>6</v>
      </c>
      <c r="F50" s="146" t="s">
        <v>63</v>
      </c>
      <c r="G50" s="146" t="s">
        <v>64</v>
      </c>
      <c r="H50" s="146" t="str">
        <f>"verwendet für Tarife "&amp;E6+1</f>
        <v>verwendet für Tarife 2012</v>
      </c>
      <c r="I50" s="146" t="s">
        <v>90</v>
      </c>
      <c r="J50" s="146" t="str">
        <f>"angerechnet für Tarife "&amp;E6+2</f>
        <v>angerechnet für Tarife 2013</v>
      </c>
      <c r="K50" s="147" t="s">
        <v>5</v>
      </c>
      <c r="L50" s="154"/>
      <c r="M50" s="154"/>
      <c r="N50" s="154"/>
      <c r="O50" s="154"/>
      <c r="P50" s="154"/>
      <c r="Q50" s="154"/>
      <c r="R50" s="154"/>
      <c r="S50" s="154"/>
      <c r="T50" s="154"/>
      <c r="U50" s="154"/>
    </row>
    <row r="51" spans="1:21" ht="13.5" thickBot="1">
      <c r="A51" s="86"/>
      <c r="B51" s="148"/>
      <c r="C51" s="179" t="s">
        <v>2</v>
      </c>
      <c r="D51" s="149" t="s">
        <v>2</v>
      </c>
      <c r="E51" s="149" t="s">
        <v>2</v>
      </c>
      <c r="F51" s="149" t="s">
        <v>2</v>
      </c>
      <c r="G51" s="149" t="s">
        <v>2</v>
      </c>
      <c r="H51" s="149" t="s">
        <v>2</v>
      </c>
      <c r="I51" s="149" t="s">
        <v>2</v>
      </c>
      <c r="J51" s="149" t="s">
        <v>2</v>
      </c>
      <c r="K51" s="150"/>
      <c r="L51" s="154"/>
      <c r="M51" s="154"/>
      <c r="N51" s="154"/>
      <c r="O51" s="154"/>
      <c r="P51" s="154"/>
      <c r="Q51" s="154"/>
      <c r="R51" s="154"/>
      <c r="S51" s="154"/>
      <c r="T51" s="154"/>
      <c r="U51" s="154"/>
    </row>
    <row r="52" spans="1:21" ht="13.5" thickBot="1">
      <c r="A52" s="128"/>
      <c r="B52" s="163" t="s">
        <v>45</v>
      </c>
      <c r="C52" s="151"/>
      <c r="D52" s="152">
        <f>D43</f>
        <v>0</v>
      </c>
      <c r="E52" s="164">
        <f>C52+D52</f>
        <v>0</v>
      </c>
      <c r="F52" s="165">
        <f>E52*D47</f>
        <v>0</v>
      </c>
      <c r="G52" s="164">
        <f>E52+F52</f>
        <v>0</v>
      </c>
      <c r="H52" s="18"/>
      <c r="I52" s="152">
        <f>G52+H52</f>
        <v>0</v>
      </c>
      <c r="J52" s="153">
        <f>-I52/3</f>
        <v>0</v>
      </c>
      <c r="K52" s="166"/>
      <c r="L52" s="154"/>
      <c r="M52" s="154"/>
      <c r="N52" s="154"/>
      <c r="O52" s="154"/>
      <c r="P52" s="154"/>
      <c r="Q52" s="154"/>
      <c r="R52" s="154"/>
      <c r="S52" s="154"/>
      <c r="T52" s="154"/>
      <c r="U52" s="154"/>
    </row>
    <row r="53" spans="1:21" ht="12.75">
      <c r="A53" s="86"/>
      <c r="B53" s="86"/>
      <c r="C53" s="86"/>
      <c r="D53" s="86"/>
      <c r="E53" s="86"/>
      <c r="F53" s="86"/>
      <c r="G53" s="86"/>
      <c r="H53" s="167"/>
      <c r="I53" s="86"/>
      <c r="J53" s="86"/>
      <c r="K53" s="86"/>
      <c r="L53" s="154"/>
      <c r="M53" s="154"/>
      <c r="N53" s="154"/>
      <c r="O53" s="154"/>
      <c r="P53" s="154"/>
      <c r="Q53" s="154"/>
      <c r="R53" s="154"/>
      <c r="S53" s="154"/>
      <c r="T53" s="154"/>
      <c r="U53" s="154"/>
    </row>
    <row r="54" spans="1:21" ht="12.75">
      <c r="A54" s="143"/>
      <c r="B54" s="127"/>
      <c r="C54" s="128"/>
      <c r="D54" s="128"/>
      <c r="E54" s="128"/>
      <c r="F54" s="128"/>
      <c r="G54" s="128"/>
      <c r="H54" s="128"/>
      <c r="I54" s="128"/>
      <c r="J54" s="128"/>
      <c r="K54" s="86"/>
      <c r="L54" s="154"/>
      <c r="M54" s="154"/>
      <c r="N54" s="154"/>
      <c r="O54" s="154"/>
      <c r="P54" s="154"/>
      <c r="Q54" s="154"/>
      <c r="R54" s="154"/>
      <c r="S54" s="154"/>
      <c r="T54" s="154"/>
      <c r="U54" s="154"/>
    </row>
    <row r="55" spans="1:21" ht="12.75">
      <c r="A55" s="128"/>
      <c r="B55" s="228" t="s">
        <v>0</v>
      </c>
      <c r="C55" s="228"/>
      <c r="D55" s="228"/>
      <c r="E55" s="228"/>
      <c r="F55" s="228"/>
      <c r="G55" s="128"/>
      <c r="H55" s="128"/>
      <c r="I55" s="128"/>
      <c r="J55" s="128"/>
      <c r="K55" s="86"/>
      <c r="L55" s="154"/>
      <c r="M55" s="154"/>
      <c r="N55" s="154"/>
      <c r="O55" s="154"/>
      <c r="P55" s="154"/>
      <c r="Q55" s="154"/>
      <c r="R55" s="154"/>
      <c r="S55" s="154"/>
      <c r="T55" s="154"/>
      <c r="U55" s="154"/>
    </row>
    <row r="56" spans="1:21" ht="12.75">
      <c r="A56" s="128"/>
      <c r="B56" s="319"/>
      <c r="C56" s="320"/>
      <c r="D56" s="320"/>
      <c r="E56" s="320"/>
      <c r="F56" s="320"/>
      <c r="G56" s="320"/>
      <c r="H56" s="320"/>
      <c r="I56" s="320"/>
      <c r="J56" s="320"/>
      <c r="K56" s="321"/>
      <c r="L56" s="154"/>
      <c r="M56" s="154"/>
      <c r="N56" s="154"/>
      <c r="O56" s="154"/>
      <c r="P56" s="154"/>
      <c r="Q56" s="154"/>
      <c r="R56" s="154"/>
      <c r="S56" s="154"/>
      <c r="T56" s="154"/>
      <c r="U56" s="154"/>
    </row>
    <row r="57" spans="1:21" ht="12.75">
      <c r="A57" s="128"/>
      <c r="B57" s="322"/>
      <c r="C57" s="323"/>
      <c r="D57" s="323"/>
      <c r="E57" s="323"/>
      <c r="F57" s="323"/>
      <c r="G57" s="323"/>
      <c r="H57" s="323"/>
      <c r="I57" s="323"/>
      <c r="J57" s="323"/>
      <c r="K57" s="324"/>
      <c r="L57" s="154"/>
      <c r="M57" s="154"/>
      <c r="N57" s="154"/>
      <c r="O57" s="154"/>
      <c r="P57" s="154"/>
      <c r="Q57" s="154"/>
      <c r="R57" s="154"/>
      <c r="S57" s="154"/>
      <c r="T57" s="154"/>
      <c r="U57" s="154"/>
    </row>
    <row r="58" spans="1:21" ht="12.75">
      <c r="A58" s="86"/>
      <c r="B58" s="86"/>
      <c r="C58" s="86"/>
      <c r="D58" s="86"/>
      <c r="E58" s="86"/>
      <c r="F58" s="86"/>
      <c r="G58" s="86"/>
      <c r="H58" s="86"/>
      <c r="I58" s="86"/>
      <c r="J58" s="86"/>
      <c r="K58" s="86"/>
      <c r="L58" s="154"/>
      <c r="M58" s="154"/>
      <c r="N58" s="154"/>
      <c r="O58" s="154"/>
      <c r="P58" s="154"/>
      <c r="Q58" s="154"/>
      <c r="R58" s="154"/>
      <c r="S58" s="154"/>
      <c r="T58" s="154"/>
      <c r="U58" s="154"/>
    </row>
    <row r="59" spans="1:21" ht="12.75">
      <c r="A59" s="86"/>
      <c r="B59" s="86"/>
      <c r="C59" s="86"/>
      <c r="D59" s="86"/>
      <c r="E59" s="86"/>
      <c r="F59" s="86"/>
      <c r="G59" s="86"/>
      <c r="H59" s="86"/>
      <c r="I59" s="86"/>
      <c r="J59" s="86"/>
      <c r="K59" s="86"/>
      <c r="L59" s="154"/>
      <c r="M59" s="154"/>
      <c r="N59" s="154"/>
      <c r="O59" s="154"/>
      <c r="P59" s="154"/>
      <c r="Q59" s="154"/>
      <c r="R59" s="154"/>
      <c r="S59" s="154"/>
      <c r="T59" s="154"/>
      <c r="U59" s="154"/>
    </row>
    <row r="60" spans="1:21" ht="12.75">
      <c r="A60" s="86"/>
      <c r="B60" s="86"/>
      <c r="C60" s="86"/>
      <c r="D60" s="86"/>
      <c r="E60" s="86"/>
      <c r="F60" s="86"/>
      <c r="G60" s="86"/>
      <c r="H60" s="86"/>
      <c r="I60" s="86"/>
      <c r="J60" s="86"/>
      <c r="K60" s="86"/>
      <c r="L60" s="154"/>
      <c r="M60" s="154"/>
      <c r="N60" s="154"/>
      <c r="O60" s="154"/>
      <c r="P60" s="154"/>
      <c r="Q60" s="154"/>
      <c r="R60" s="154"/>
      <c r="S60" s="154"/>
      <c r="T60" s="154"/>
      <c r="U60" s="154"/>
    </row>
    <row r="61" spans="1:21" ht="12.75">
      <c r="A61" s="86"/>
      <c r="B61" s="86"/>
      <c r="C61" s="86"/>
      <c r="D61" s="86"/>
      <c r="E61" s="86"/>
      <c r="F61" s="86"/>
      <c r="G61" s="86"/>
      <c r="H61" s="86"/>
      <c r="I61" s="86"/>
      <c r="J61" s="86"/>
      <c r="K61" s="86"/>
      <c r="L61" s="154"/>
      <c r="M61" s="154"/>
      <c r="N61" s="154"/>
      <c r="O61" s="154"/>
      <c r="P61" s="154"/>
      <c r="Q61" s="154"/>
      <c r="R61" s="154"/>
      <c r="S61" s="154"/>
      <c r="T61" s="154"/>
      <c r="U61" s="154"/>
    </row>
    <row r="62" spans="1:21" ht="12.75">
      <c r="A62" s="86"/>
      <c r="B62" s="86"/>
      <c r="C62" s="86"/>
      <c r="D62" s="86"/>
      <c r="E62" s="86"/>
      <c r="F62" s="86"/>
      <c r="G62" s="86"/>
      <c r="H62" s="86"/>
      <c r="I62" s="86"/>
      <c r="J62" s="86"/>
      <c r="K62" s="86"/>
      <c r="L62" s="154"/>
      <c r="M62" s="154"/>
      <c r="N62" s="154"/>
      <c r="O62" s="154"/>
      <c r="P62" s="154"/>
      <c r="Q62" s="154"/>
      <c r="R62" s="154"/>
      <c r="S62" s="154"/>
      <c r="T62" s="154"/>
      <c r="U62" s="154"/>
    </row>
    <row r="63" spans="1:21" ht="12.75">
      <c r="A63" s="86"/>
      <c r="B63" s="86"/>
      <c r="C63" s="86"/>
      <c r="D63" s="86"/>
      <c r="E63" s="86"/>
      <c r="F63" s="86"/>
      <c r="G63" s="86"/>
      <c r="H63" s="86"/>
      <c r="I63" s="86"/>
      <c r="J63" s="86"/>
      <c r="K63" s="86"/>
      <c r="L63" s="154"/>
      <c r="M63" s="154"/>
      <c r="N63" s="154"/>
      <c r="O63" s="154"/>
      <c r="P63" s="154"/>
      <c r="Q63" s="154"/>
      <c r="R63" s="154"/>
      <c r="S63" s="154"/>
      <c r="T63" s="154"/>
      <c r="U63" s="154"/>
    </row>
    <row r="64" spans="1:21" ht="12.75">
      <c r="A64" s="86"/>
      <c r="B64" s="86"/>
      <c r="C64" s="86"/>
      <c r="D64" s="86"/>
      <c r="E64" s="86"/>
      <c r="F64" s="86"/>
      <c r="G64" s="86"/>
      <c r="H64" s="86"/>
      <c r="I64" s="86"/>
      <c r="J64" s="86"/>
      <c r="K64" s="86"/>
      <c r="L64" s="154"/>
      <c r="M64" s="154"/>
      <c r="N64" s="154"/>
      <c r="O64" s="154"/>
      <c r="P64" s="154"/>
      <c r="Q64" s="154"/>
      <c r="R64" s="154"/>
      <c r="S64" s="154"/>
      <c r="T64" s="154"/>
      <c r="U64" s="154"/>
    </row>
    <row r="65" spans="1:21" ht="12.75">
      <c r="A65" s="86"/>
      <c r="B65" s="86"/>
      <c r="C65" s="86"/>
      <c r="D65" s="86"/>
      <c r="E65" s="86"/>
      <c r="F65" s="86"/>
      <c r="G65" s="86"/>
      <c r="H65" s="86"/>
      <c r="I65" s="86"/>
      <c r="J65" s="86"/>
      <c r="K65" s="86"/>
      <c r="L65" s="154"/>
      <c r="M65" s="154"/>
      <c r="N65" s="154"/>
      <c r="O65" s="154"/>
      <c r="P65" s="154"/>
      <c r="Q65" s="154"/>
      <c r="R65" s="154"/>
      <c r="S65" s="154"/>
      <c r="T65" s="154"/>
      <c r="U65" s="154"/>
    </row>
    <row r="66" spans="1:21" ht="12.75">
      <c r="A66" s="86"/>
      <c r="B66" s="86"/>
      <c r="C66" s="86"/>
      <c r="D66" s="86"/>
      <c r="E66" s="86"/>
      <c r="F66" s="86"/>
      <c r="G66" s="86"/>
      <c r="H66" s="86"/>
      <c r="I66" s="86"/>
      <c r="J66" s="86"/>
      <c r="K66" s="86"/>
      <c r="L66" s="154"/>
      <c r="M66" s="154"/>
      <c r="N66" s="154"/>
      <c r="O66" s="154"/>
      <c r="P66" s="154"/>
      <c r="Q66" s="154"/>
      <c r="R66" s="154"/>
      <c r="S66" s="154"/>
      <c r="T66" s="154"/>
      <c r="U66" s="154"/>
    </row>
    <row r="67" spans="1:21" ht="12.75">
      <c r="A67" s="86"/>
      <c r="B67" s="86"/>
      <c r="C67" s="86"/>
      <c r="D67" s="86"/>
      <c r="E67" s="86"/>
      <c r="F67" s="86"/>
      <c r="G67" s="86"/>
      <c r="H67" s="86"/>
      <c r="I67" s="86"/>
      <c r="J67" s="86"/>
      <c r="K67" s="86"/>
      <c r="L67" s="154"/>
      <c r="M67" s="154"/>
      <c r="N67" s="154"/>
      <c r="O67" s="154"/>
      <c r="P67" s="154"/>
      <c r="Q67" s="154"/>
      <c r="R67" s="154"/>
      <c r="S67" s="154"/>
      <c r="T67" s="154"/>
      <c r="U67" s="154"/>
    </row>
    <row r="68" spans="1:21" ht="12.75">
      <c r="A68" s="86"/>
      <c r="B68" s="86"/>
      <c r="C68" s="86"/>
      <c r="D68" s="86"/>
      <c r="E68" s="86"/>
      <c r="F68" s="86"/>
      <c r="G68" s="86"/>
      <c r="H68" s="86"/>
      <c r="I68" s="86"/>
      <c r="J68" s="86"/>
      <c r="K68" s="86"/>
      <c r="L68" s="154"/>
      <c r="M68" s="154"/>
      <c r="N68" s="154"/>
      <c r="O68" s="154"/>
      <c r="P68" s="154"/>
      <c r="Q68" s="154"/>
      <c r="R68" s="154"/>
      <c r="S68" s="154"/>
      <c r="T68" s="154"/>
      <c r="U68" s="154"/>
    </row>
    <row r="69" spans="1:21" ht="12.75">
      <c r="A69" s="86"/>
      <c r="B69" s="86"/>
      <c r="C69" s="86"/>
      <c r="D69" s="86"/>
      <c r="E69" s="86"/>
      <c r="F69" s="86"/>
      <c r="G69" s="86"/>
      <c r="H69" s="86"/>
      <c r="I69" s="86"/>
      <c r="J69" s="86"/>
      <c r="K69" s="86"/>
      <c r="L69" s="154"/>
      <c r="M69" s="154"/>
      <c r="N69" s="154"/>
      <c r="O69" s="154"/>
      <c r="P69" s="154"/>
      <c r="Q69" s="154"/>
      <c r="R69" s="154"/>
      <c r="S69" s="154"/>
      <c r="T69" s="154"/>
      <c r="U69" s="154"/>
    </row>
  </sheetData>
  <sheetProtection/>
  <mergeCells count="30">
    <mergeCell ref="J24:K24"/>
    <mergeCell ref="J25:K25"/>
    <mergeCell ref="J26:K26"/>
    <mergeCell ref="J27:K27"/>
    <mergeCell ref="J28:K28"/>
    <mergeCell ref="J30:K30"/>
    <mergeCell ref="J18:K18"/>
    <mergeCell ref="J19:K19"/>
    <mergeCell ref="J20:K20"/>
    <mergeCell ref="J21:K21"/>
    <mergeCell ref="J22:K22"/>
    <mergeCell ref="J23:K23"/>
    <mergeCell ref="B47:C47"/>
    <mergeCell ref="B55:F55"/>
    <mergeCell ref="B38:C38"/>
    <mergeCell ref="B39:C39"/>
    <mergeCell ref="B56:K57"/>
    <mergeCell ref="E40:K40"/>
    <mergeCell ref="E43:K43"/>
    <mergeCell ref="F47:K47"/>
    <mergeCell ref="B13:B14"/>
    <mergeCell ref="E34:I34"/>
    <mergeCell ref="E35:K35"/>
    <mergeCell ref="E37:I37"/>
    <mergeCell ref="E38:K38"/>
    <mergeCell ref="E39:K39"/>
    <mergeCell ref="E30:I30"/>
    <mergeCell ref="J13:K13"/>
    <mergeCell ref="J14:K14"/>
    <mergeCell ref="J15:K15"/>
  </mergeCells>
  <conditionalFormatting sqref="H19:H25 G19:G23 G26:G28 E15:I15 I19:I28">
    <cfRule type="cellIs" priority="10" dxfId="3" operator="notEqual" stopIfTrue="1">
      <formula>0</formula>
    </cfRule>
  </conditionalFormatting>
  <conditionalFormatting sqref="G24:G25">
    <cfRule type="cellIs" priority="9" dxfId="9" operator="notEqual" stopIfTrue="1">
      <formula>0</formula>
    </cfRule>
  </conditionalFormatting>
  <conditionalFormatting sqref="E39 B39">
    <cfRule type="expression" priority="5" dxfId="0" stopIfTrue="1">
      <formula>AND($D$39&lt;&gt;"",$D$39&lt;&gt;0)</formula>
    </cfRule>
  </conditionalFormatting>
  <conditionalFormatting sqref="E38 B38">
    <cfRule type="expression" priority="3" dxfId="0" stopIfTrue="1">
      <formula>AND($D$38&lt;&gt;"",$D$38&lt;&gt;0)</formula>
    </cfRule>
  </conditionalFormatting>
  <dataValidations count="17">
    <dataValidation type="decimal" allowBlank="1" showInputMessage="1" showErrorMessage="1" errorTitle="Standard" error="Bitte geben Sie einen Zahlenwert &gt;0 ein!" sqref="C22:G22 C20:F20">
      <formula1>0</formula1>
      <formula2>1000000000000</formula2>
    </dataValidation>
    <dataValidation allowBlank="1" showInputMessage="1" showErrorMessage="1" error="Ihr Bezugsjahr erscheint unplausibel" sqref="J52 D52"/>
    <dataValidation errorStyle="warning" type="date" allowBlank="1" showInputMessage="1" showErrorMessage="1" error="Bitte geben Sie das Jahr ein (frühestmögliche Eingabe = 2008)" sqref="E6">
      <formula1>2008</formula1>
      <formula2>2050</formula2>
    </dataValidation>
    <dataValidation errorStyle="warning" type="date" allowBlank="1" showInputMessage="1" showErrorMessage="1" error="Bitte prüfen Sie Ihre Eingabe nochmals!" sqref="G7 E7">
      <formula1>36526</formula1>
      <formula2>55153</formula2>
    </dataValidation>
    <dataValidation type="decimal" allowBlank="1" showInputMessage="1" showErrorMessage="1" errorTitle="Standard" error="Bitte geben Sie einen Zahlenwert ein!" sqref="D35 D43">
      <formula1>-1000000000</formula1>
      <formula2>1000000000</formula2>
    </dataValidation>
    <dataValidation allowBlank="1" showInputMessage="1" showErrorMessage="1" errorTitle="Standard" error="Bitte geben Sie einen Zahlenwert &gt;0 ein!" sqref="D40"/>
    <dataValidation type="decimal" allowBlank="1" showInputMessage="1" showErrorMessage="1" errorTitle="Standard" error="Bitte geben Sie einen kleineren Wert ein!" sqref="D39">
      <formula1>-1000000000000</formula1>
      <formula2>1000000000000</formula2>
    </dataValidation>
    <dataValidation type="decimal" allowBlank="1" showInputMessage="1" showErrorMessage="1" errorTitle="Standard" error="Bitte geben Sie einen kleinere Wert ein!" sqref="D38">
      <formula1>-1000000000000</formula1>
      <formula2>1000000000000</formula2>
    </dataValidation>
    <dataValidation errorStyle="warning" type="date" allowBlank="1" showInputMessage="1" showErrorMessage="1" error="Bitte überprügen Sie die Eingabe! Geben Sie bitte ein gültiges Datum ein (TT.MM.JJJJ)" sqref="C35">
      <formula1>1</formula1>
      <formula2>55153</formula2>
    </dataValidation>
    <dataValidation type="decimal" allowBlank="1" showInputMessage="1" showErrorMessage="1" promptTitle="Zinssatz" errorTitle="Standard" error="Bitte geben Sie hier den verwendeten Zinssatz ein!" sqref="D47">
      <formula1>0</formula1>
      <formula2>1</formula2>
    </dataValidation>
    <dataValidation type="date" allowBlank="1" showInputMessage="1" showErrorMessage="1" errorTitle="Datum" error="Bitte geben Sie ein Datum ein!" sqref="F13">
      <formula1>36526</formula1>
      <formula2>55153</formula2>
    </dataValidation>
    <dataValidation type="date" allowBlank="1" showInputMessage="1" showErrorMessage="1" promptTitle="Energietarifperiode:" prompt="Eingabe des Tarifjahres" errorTitle="Datum" error="Bitte geben Sie ein Datum ein!" sqref="D13">
      <formula1>36526</formula1>
      <formula2>55153</formula2>
    </dataValidation>
    <dataValidation type="decimal" allowBlank="1" showInputMessage="1" showErrorMessage="1" errorTitle="Standard" error="Bitte geben Sie einen Zahlenwert ein." sqref="D25 C52 D27">
      <formula1>-1000000000000</formula1>
      <formula2>1000000000000</formula2>
    </dataValidation>
    <dataValidation type="decimal" allowBlank="1" showInputMessage="1" showErrorMessage="1" errorTitle="Standard" error="Bitte geben Sie einen Zahlenwert &gt;=0 ein!" sqref="C19:F19 C15:F15 C24 D23:D24">
      <formula1>0</formula1>
      <formula2>1000000000000</formula2>
    </dataValidation>
    <dataValidation type="decimal" allowBlank="1" showInputMessage="1" showErrorMessage="1" errorTitle="Standard" error="Bitte geben Sie einen Zahlenwert kleiner oder gleich 0 ein." sqref="C21:F21">
      <formula1>-1000000000000</formula1>
      <formula2>0</formula2>
    </dataValidation>
    <dataValidation type="decimal" allowBlank="1" showInputMessage="1" showErrorMessage="1" promptTitle="Verwaltungs- und Vertriebskosten" prompt="Eigene Kosten des Vertriebs anhand des letzten abgeschlossenen Geschäftsjahres." errorTitle="Standard" error="Bitte geben Sie einen Zahlenwert &gt;=0 ein!" sqref="C23">
      <formula1>0</formula1>
      <formula2>1000000000000</formula2>
    </dataValidation>
    <dataValidation type="decimal" allowBlank="1" showInputMessage="1" showErrorMessage="1" prompt="Betrag welcher für die Tarife 201x tarifwirksam vorgesehen ist.&#10;-  Überdeckungen  mit (-) eintragen.&#10;-  Unterdeckungen mit (+) eintragen." errorTitle="Standard" error="Bitte geben Sie einen Zahlenwert ein!" sqref="H52">
      <formula1>-1000000000000</formula1>
      <formula2>1000000000000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50" r:id="rId2"/>
  <headerFooter scaleWithDoc="0" alignWithMargins="0">
    <oddHeader>&amp;C&amp;D</oddHeader>
    <oddFooter>&amp;L&amp;A; Weisung (1/2012)&amp;RSeite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Wyss</dc:creator>
  <cp:keywords/>
  <dc:description/>
  <cp:lastModifiedBy>Barbara Wyss</cp:lastModifiedBy>
  <cp:lastPrinted>2012-05-24T09:31:17Z</cp:lastPrinted>
  <dcterms:created xsi:type="dcterms:W3CDTF">2011-10-17T07:08:30Z</dcterms:created>
  <dcterms:modified xsi:type="dcterms:W3CDTF">2013-06-14T08:52:25Z</dcterms:modified>
  <cp:category/>
  <cp:version/>
  <cp:contentType/>
  <cp:contentStatus/>
</cp:coreProperties>
</file>